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820"/>
  </bookViews>
  <sheets>
    <sheet name="Лист 1" sheetId="1" r:id="rId1"/>
  </sheets>
  <definedNames>
    <definedName name="_xlnm.Print_Titles" localSheetId="0">'Лист 1'!$3:$4</definedName>
  </definedNames>
  <calcPr calcId="145621"/>
</workbook>
</file>

<file path=xl/calcChain.xml><?xml version="1.0" encoding="utf-8"?>
<calcChain xmlns="http://schemas.openxmlformats.org/spreadsheetml/2006/main">
  <c r="G89" i="1" l="1"/>
  <c r="G88" i="1"/>
  <c r="G15" i="1"/>
  <c r="G14" i="1"/>
  <c r="H12" i="1" l="1"/>
  <c r="D86" i="1"/>
  <c r="D84" i="1"/>
  <c r="D80" i="1"/>
  <c r="D75" i="1"/>
  <c r="D69" i="1"/>
  <c r="D61" i="1"/>
  <c r="D57" i="1"/>
  <c r="D48" i="1"/>
  <c r="D43" i="1"/>
  <c r="D37" i="1"/>
  <c r="D26" i="1"/>
  <c r="D21" i="1"/>
  <c r="D18" i="1"/>
  <c r="D6" i="1"/>
  <c r="D5" i="1" l="1"/>
  <c r="H59" i="1"/>
  <c r="G59" i="1"/>
  <c r="G60" i="1"/>
  <c r="H60" i="1"/>
  <c r="E18" i="1"/>
  <c r="H85" i="1" l="1"/>
  <c r="H83" i="1"/>
  <c r="H82" i="1"/>
  <c r="H81" i="1"/>
  <c r="H79" i="1"/>
  <c r="H78" i="1"/>
  <c r="H77" i="1"/>
  <c r="H76" i="1"/>
  <c r="H74" i="1"/>
  <c r="H73" i="1"/>
  <c r="H72" i="1"/>
  <c r="H71" i="1"/>
  <c r="H70" i="1"/>
  <c r="H68" i="1"/>
  <c r="H66" i="1"/>
  <c r="H65" i="1"/>
  <c r="H64" i="1"/>
  <c r="H63" i="1"/>
  <c r="H62" i="1"/>
  <c r="H58" i="1"/>
  <c r="H56" i="1"/>
  <c r="H55" i="1"/>
  <c r="H53" i="1"/>
  <c r="H52" i="1"/>
  <c r="H51" i="1"/>
  <c r="H50" i="1"/>
  <c r="H49" i="1"/>
  <c r="H47" i="1"/>
  <c r="H46" i="1"/>
  <c r="H42" i="1"/>
  <c r="H40" i="1"/>
  <c r="H39" i="1"/>
  <c r="H38" i="1"/>
  <c r="H36" i="1"/>
  <c r="H35" i="1"/>
  <c r="H34" i="1"/>
  <c r="H33" i="1"/>
  <c r="H32" i="1"/>
  <c r="H31" i="1"/>
  <c r="H30" i="1"/>
  <c r="H27" i="1"/>
  <c r="H25" i="1"/>
  <c r="H24" i="1"/>
  <c r="H23" i="1"/>
  <c r="H22" i="1"/>
  <c r="H19" i="1"/>
  <c r="H17" i="1"/>
  <c r="H11" i="1"/>
  <c r="H10" i="1"/>
  <c r="H9" i="1"/>
  <c r="H8" i="1"/>
  <c r="H7" i="1"/>
  <c r="G85" i="1"/>
  <c r="G83" i="1"/>
  <c r="G82" i="1"/>
  <c r="G81" i="1"/>
  <c r="G79" i="1"/>
  <c r="G78" i="1"/>
  <c r="G77" i="1"/>
  <c r="G76" i="1"/>
  <c r="G74" i="1"/>
  <c r="G73" i="1"/>
  <c r="G72" i="1"/>
  <c r="G71" i="1"/>
  <c r="G70" i="1"/>
  <c r="G68" i="1"/>
  <c r="G66" i="1"/>
  <c r="G65" i="1"/>
  <c r="G64" i="1"/>
  <c r="G63" i="1"/>
  <c r="G62" i="1"/>
  <c r="G58" i="1"/>
  <c r="G56" i="1"/>
  <c r="G55" i="1"/>
  <c r="G53" i="1"/>
  <c r="G52" i="1"/>
  <c r="G51" i="1"/>
  <c r="G50" i="1"/>
  <c r="G49" i="1"/>
  <c r="G47" i="1"/>
  <c r="G46" i="1"/>
  <c r="G42" i="1"/>
  <c r="G40" i="1"/>
  <c r="G39" i="1"/>
  <c r="G38" i="1"/>
  <c r="G36" i="1"/>
  <c r="G35" i="1"/>
  <c r="G34" i="1"/>
  <c r="G33" i="1"/>
  <c r="G32" i="1"/>
  <c r="G31" i="1"/>
  <c r="G30" i="1"/>
  <c r="G29" i="1"/>
  <c r="G27" i="1"/>
  <c r="G25" i="1"/>
  <c r="G24" i="1"/>
  <c r="G23" i="1"/>
  <c r="G22" i="1"/>
  <c r="G19" i="1"/>
  <c r="G17" i="1"/>
  <c r="G12" i="1"/>
  <c r="G11" i="1"/>
  <c r="G10" i="1"/>
  <c r="G9" i="1"/>
  <c r="G8" i="1"/>
  <c r="G7" i="1"/>
  <c r="F86" i="1" l="1"/>
  <c r="E86" i="1"/>
  <c r="F84" i="1"/>
  <c r="E84" i="1"/>
  <c r="F80" i="1"/>
  <c r="E80" i="1"/>
  <c r="F75" i="1"/>
  <c r="E75" i="1"/>
  <c r="F69" i="1"/>
  <c r="E69" i="1"/>
  <c r="F61" i="1"/>
  <c r="E61" i="1"/>
  <c r="F57" i="1"/>
  <c r="E57" i="1"/>
  <c r="F48" i="1"/>
  <c r="E48" i="1"/>
  <c r="F43" i="1"/>
  <c r="E43" i="1"/>
  <c r="F37" i="1"/>
  <c r="E37" i="1"/>
  <c r="F26" i="1"/>
  <c r="E26" i="1"/>
  <c r="F21" i="1"/>
  <c r="E21" i="1"/>
  <c r="F18" i="1"/>
  <c r="F6" i="1"/>
  <c r="E6" i="1"/>
  <c r="E5" i="1" l="1"/>
  <c r="G6" i="1"/>
  <c r="H6" i="1"/>
  <c r="H18" i="1"/>
  <c r="G18" i="1"/>
  <c r="H26" i="1"/>
  <c r="G26" i="1"/>
  <c r="H43" i="1"/>
  <c r="G43" i="1"/>
  <c r="G57" i="1"/>
  <c r="H57" i="1"/>
  <c r="H69" i="1"/>
  <c r="G69" i="1"/>
  <c r="G86" i="1"/>
  <c r="H21" i="1"/>
  <c r="G21" i="1"/>
  <c r="G37" i="1"/>
  <c r="H37" i="1"/>
  <c r="H48" i="1"/>
  <c r="G48" i="1"/>
  <c r="G61" i="1"/>
  <c r="H61" i="1"/>
  <c r="H75" i="1"/>
  <c r="G75" i="1"/>
  <c r="H84" i="1"/>
  <c r="G84" i="1"/>
  <c r="H80" i="1"/>
  <c r="G80" i="1"/>
  <c r="F5" i="1"/>
  <c r="H5" i="1" l="1"/>
  <c r="G5" i="1"/>
</calcChain>
</file>

<file path=xl/sharedStrings.xml><?xml version="1.0" encoding="utf-8"?>
<sst xmlns="http://schemas.openxmlformats.org/spreadsheetml/2006/main" count="289" uniqueCount="112">
  <si>
    <t>Р</t>
  </si>
  <si>
    <t>П</t>
  </si>
  <si>
    <t>ВСЕГО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</si>
  <si>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</si>
  <si>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</si>
  <si>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</si>
  <si>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</si>
  <si>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</si>
  <si>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</si>
  <si>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</si>
  <si>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</si>
  <si>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</si>
  <si>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</si>
  <si>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</si>
  <si>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</si>
  <si>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</si>
  <si>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07</t>
  </si>
  <si>
    <t>Обеспечение проведения выборов и референдумов</t>
  </si>
  <si>
    <t>10</t>
  </si>
  <si>
    <t>Фундаментальные исследования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</si>
  <si>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</si>
  <si>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</si>
  <si>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</si>
  <si>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</si>
  <si>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</si>
  <si>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</si>
  <si>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</si>
  <si>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</si>
  <si>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</si>
  <si>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</si>
  <si>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</si>
  <si>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</si>
  <si>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</si>
  <si>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</si>
  <si>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</si>
  <si>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08</t>
  </si>
  <si>
    <t>Транспорт</t>
  </si>
  <si>
    <t>Дорожное хозяйство (дорожные фонды)</t>
  </si>
  <si>
    <t>Связь и информатика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</si>
  <si>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</si>
  <si>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</si>
  <si>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</si>
  <si>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</si>
  <si>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</si>
  <si>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</si>
  <si>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</si>
  <si>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</si>
  <si>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</si>
  <si>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</si>
  <si>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 xml:space="preserve">Другие вопросы в области охраны окружающей среды 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</si>
  <si>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</si>
  <si>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</si>
  <si>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</si>
  <si>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</si>
  <si>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</si>
  <si>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</si>
  <si>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</si>
  <si>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</si>
  <si>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</si>
  <si>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</si>
  <si>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</si>
  <si>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</si>
  <si>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</si>
  <si>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</si>
  <si>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</si>
  <si>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</si>
  <si>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</si>
  <si>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</si>
  <si>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</si>
  <si>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</si>
  <si>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</si>
  <si>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</si>
  <si>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</si>
  <si>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</si>
  <si>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</si>
  <si>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</si>
  <si>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</si>
  <si>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</si>
  <si>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</si>
  <si>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</si>
  <si>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</si>
  <si>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</si>
  <si>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</si>
  <si>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</si>
  <si>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</si>
  <si>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</si>
  <si>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(тыс. рублей)</t>
  </si>
  <si>
    <t>% исполнения</t>
  </si>
  <si>
    <t>Наименование разделов, подразделов</t>
  </si>
  <si>
    <t>Резервные фонды</t>
  </si>
  <si>
    <t xml:space="preserve">Молодежная политика </t>
  </si>
  <si>
    <t>Мобилизационная подготовка экономики</t>
  </si>
  <si>
    <t>Кинематография</t>
  </si>
  <si>
    <t xml:space="preserve">Прикладные научные исследования в области общегосударственных вопросов </t>
  </si>
  <si>
    <t>Топливно-энергетический комплекс</t>
  </si>
  <si>
    <t>Прикладные научные исследования в области жилищно-коммунального хозяйства</t>
  </si>
  <si>
    <t>Международные отношения и международное сотрудничество</t>
  </si>
  <si>
    <t>Сбор, удаление отходов и очистка сточных вод</t>
  </si>
  <si>
    <t>Высшее образование</t>
  </si>
  <si>
    <t>Прикладные научные исследования в области здравоохранения</t>
  </si>
  <si>
    <t>МЕЖБЮДЖЕТНЫЕ ТРАНСФЕРТЫ ОБЩЕГО ХАРАКТЕРА БЮДЖЕТАМ БЮДЖЕТНОЙ СИСТЕМЫ РОССИЙСКОЙ ФЕДЕРАЦИИ</t>
  </si>
  <si>
    <t>Уточненный годовой план</t>
  </si>
  <si>
    <t>2021 год</t>
  </si>
  <si>
    <t>Темп роста к соответствующему периоду 2020 года, %</t>
  </si>
  <si>
    <t>ОБСЛУЖИВАНИЕ ГОСУДАРСТВЕННОГО (МУНИЦИПАЛЬНОГО) ДОЛГА</t>
  </si>
  <si>
    <t>Обслуживание государственного (муниципального)  внутреннего долга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</si>
  <si>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</si>
  <si>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</si>
  <si>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Сведения об исполнении расходов консолидированного бюджета Калужской области по разделам и подразделам классификации расходов бюджетов за I полугодие 2021 года в сравнении с соответствующим периодом 2020 года</t>
  </si>
  <si>
    <t>Исполнено за I полугодие 2020 года</t>
  </si>
  <si>
    <t>Исполнено за I полугодие 2021 года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</si>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</sst>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"/>
    <numFmt numFmtId="166" formatCode="#,##0.0"/>
  </numFmts>
  <fonts count="30" x14ac:knownFonts="1">
    <font>
      <sz val="10"/>
      <color rgb="FF000000"/>
      <name val="Times New Roman"/>
      <family val="1"/>
      <charset val="204"/>
    </font>
    <font>
      <sz val="12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 Cyr"/>
      <charset val="204"/>
    </font>
    <font>
      <b/>
      <sz val="9"/>
      <name val="Times New Roman Cyr"/>
      <charset val="204"/>
    </font>
    <font>
      <b/>
      <sz val="13"/>
      <name val="Times New Roman Cyr"/>
      <charset val="204"/>
    </font>
    <font>
      <b/>
      <sz val="12"/>
      <color indexed="32"/>
      <name val="Arial Cyr"/>
      <family val="2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Arial Cyr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7">
    <xf numFmtId="0" fontId="0" fillId="0" borderId="0">
      <alignment vertical="top" wrapText="1"/>
    </xf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20" fillId="2" borderId="0"/>
    <xf numFmtId="0" fontId="21" fillId="3" borderId="4">
      <alignment horizontal="center" vertical="center" wrapText="1"/>
    </xf>
    <xf numFmtId="0" fontId="21" fillId="3" borderId="4">
      <alignment horizontal="center" vertical="center" shrinkToFit="1"/>
    </xf>
    <xf numFmtId="49" fontId="21" fillId="3" borderId="4">
      <alignment horizontal="left" vertical="center" wrapText="1"/>
    </xf>
    <xf numFmtId="49" fontId="22" fillId="3" borderId="4">
      <alignment horizontal="left" vertical="center" wrapText="1"/>
    </xf>
    <xf numFmtId="0" fontId="21" fillId="3" borderId="4">
      <alignment horizontal="left"/>
    </xf>
    <xf numFmtId="0" fontId="23" fillId="0" borderId="5"/>
    <xf numFmtId="49" fontId="21" fillId="3" borderId="4">
      <alignment horizontal="center" vertical="center" wrapText="1"/>
    </xf>
    <xf numFmtId="49" fontId="22" fillId="3" borderId="4">
      <alignment horizontal="center" vertical="center" wrapText="1"/>
    </xf>
    <xf numFmtId="0" fontId="20" fillId="0" borderId="0"/>
    <xf numFmtId="0" fontId="23" fillId="0" borderId="0">
      <alignment horizontal="left" wrapText="1"/>
    </xf>
    <xf numFmtId="4" fontId="21" fillId="3" borderId="4">
      <alignment horizontal="right" vertical="center" shrinkToFit="1"/>
    </xf>
    <xf numFmtId="4" fontId="22" fillId="3" borderId="4">
      <alignment horizontal="right" vertical="center" shrinkToFit="1"/>
    </xf>
    <xf numFmtId="4" fontId="22" fillId="3" borderId="4">
      <alignment horizontal="right" vertical="top" shrinkToFit="1"/>
    </xf>
    <xf numFmtId="4" fontId="21" fillId="3" borderId="4">
      <alignment horizontal="right" vertical="top" shrinkToFit="1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3" fillId="0" borderId="0"/>
    <xf numFmtId="0" fontId="23" fillId="0" borderId="6"/>
    <xf numFmtId="165" fontId="9" fillId="0" borderId="1">
      <alignment wrapText="1"/>
    </xf>
    <xf numFmtId="165" fontId="15" fillId="0" borderId="2" applyBorder="0">
      <alignment wrapText="1"/>
    </xf>
    <xf numFmtId="165" fontId="16" fillId="0" borderId="2" applyBorder="0">
      <alignment wrapText="1"/>
    </xf>
    <xf numFmtId="0" fontId="1" fillId="0" borderId="0"/>
    <xf numFmtId="0" fontId="17" fillId="0" borderId="0">
      <alignment vertical="top" wrapText="1"/>
    </xf>
    <xf numFmtId="164" fontId="25" fillId="0" borderId="0">
      <alignment vertical="top" wrapText="1"/>
    </xf>
    <xf numFmtId="0" fontId="18" fillId="0" borderId="0"/>
    <xf numFmtId="1" fontId="4" fillId="0" borderId="0"/>
    <xf numFmtId="0" fontId="17" fillId="0" borderId="0">
      <alignment vertical="top" wrapText="1"/>
    </xf>
  </cellStyleXfs>
  <cellXfs count="64">
    <xf numFmtId="0" fontId="0" fillId="0" borderId="0" xfId="0">
      <alignment vertical="top" wrapText="1"/>
    </xf>
    <xf numFmtId="0" fontId="2" fillId="0" borderId="0" xfId="31" applyFont="1" applyFill="1" applyBorder="1" applyAlignment="1">
      <alignment vertical="center" wrapText="1"/>
    </xf>
    <xf numFmtId="0" fontId="3" fillId="0" borderId="0" xfId="31" applyFont="1" applyFill="1"/>
    <xf numFmtId="0" fontId="0" fillId="0" borderId="0" xfId="0" applyFont="1" applyFill="1" applyBorder="1" applyAlignment="1">
      <alignment horizontal="right"/>
    </xf>
    <xf numFmtId="49" fontId="10" fillId="0" borderId="3" xfId="28" applyNumberFormat="1" applyFont="1" applyFill="1" applyBorder="1" applyAlignment="1">
      <alignment vertical="top" wrapText="1"/>
    </xf>
    <xf numFmtId="165" fontId="10" fillId="0" borderId="3" xfId="28" applyNumberFormat="1" applyFont="1" applyFill="1" applyBorder="1" applyAlignment="1">
      <alignment vertical="top" wrapText="1"/>
    </xf>
    <xf numFmtId="49" fontId="2" fillId="0" borderId="3" xfId="28" applyNumberFormat="1" applyFont="1" applyFill="1" applyBorder="1" applyAlignment="1">
      <alignment vertical="top" wrapText="1"/>
    </xf>
    <xf numFmtId="165" fontId="12" fillId="0" borderId="3" xfId="28" applyNumberFormat="1" applyFont="1" applyFill="1" applyBorder="1" applyAlignment="1">
      <alignment vertical="top" wrapText="1"/>
    </xf>
    <xf numFmtId="165" fontId="13" fillId="0" borderId="3" xfId="28" applyNumberFormat="1" applyFont="1" applyFill="1" applyBorder="1" applyAlignment="1">
      <alignment vertical="top" wrapText="1"/>
    </xf>
    <xf numFmtId="49" fontId="14" fillId="0" borderId="3" xfId="28" applyNumberFormat="1" applyFont="1" applyFill="1" applyBorder="1" applyAlignment="1">
      <alignment vertical="top" wrapText="1"/>
    </xf>
    <xf numFmtId="49" fontId="2" fillId="0" borderId="3" xfId="29" applyNumberFormat="1" applyFont="1" applyFill="1" applyBorder="1" applyAlignment="1">
      <alignment vertical="top" wrapText="1"/>
    </xf>
    <xf numFmtId="165" fontId="13" fillId="0" borderId="3" xfId="29" applyNumberFormat="1" applyFont="1" applyFill="1" applyBorder="1" applyAlignment="1">
      <alignment vertical="top" wrapText="1"/>
    </xf>
    <xf numFmtId="165" fontId="12" fillId="0" borderId="3" xfId="29" applyNumberFormat="1" applyFont="1" applyFill="1" applyBorder="1" applyAlignment="1">
      <alignment vertical="top" wrapText="1"/>
    </xf>
    <xf numFmtId="49" fontId="14" fillId="0" borderId="3" xfId="29" applyNumberFormat="1" applyFont="1" applyFill="1" applyBorder="1" applyAlignment="1">
      <alignment vertical="top" wrapText="1"/>
    </xf>
    <xf numFmtId="49" fontId="10" fillId="0" borderId="3" xfId="29" applyNumberFormat="1" applyFont="1" applyFill="1" applyBorder="1" applyAlignment="1">
      <alignment vertical="top" wrapText="1"/>
    </xf>
    <xf numFmtId="165" fontId="10" fillId="0" borderId="3" xfId="29" applyNumberFormat="1" applyFont="1" applyFill="1" applyBorder="1" applyAlignment="1">
      <alignment vertical="top" wrapText="1"/>
    </xf>
    <xf numFmtId="49" fontId="2" fillId="0" borderId="3" xfId="28" quotePrefix="1" applyNumberFormat="1" applyFont="1" applyFill="1" applyBorder="1" applyAlignment="1">
      <alignment vertical="top" wrapText="1"/>
    </xf>
    <xf numFmtId="49" fontId="2" fillId="0" borderId="3" xfId="29" quotePrefix="1" applyNumberFormat="1" applyFont="1" applyFill="1" applyBorder="1" applyAlignment="1">
      <alignment vertical="top" wrapText="1"/>
    </xf>
    <xf numFmtId="49" fontId="11" fillId="0" borderId="3" xfId="29" applyNumberFormat="1" applyFont="1" applyFill="1" applyBorder="1" applyAlignment="1">
      <alignment vertical="top" wrapText="1"/>
    </xf>
    <xf numFmtId="165" fontId="11" fillId="0" borderId="3" xfId="29" applyNumberFormat="1" applyFont="1" applyFill="1" applyBorder="1" applyAlignment="1">
      <alignment vertical="top" wrapText="1"/>
    </xf>
    <xf numFmtId="49" fontId="7" fillId="0" borderId="7" xfId="35" applyNumberFormat="1" applyFont="1" applyFill="1" applyBorder="1" applyAlignment="1">
      <alignment horizontal="center" vertical="center" wrapText="1"/>
    </xf>
    <xf numFmtId="49" fontId="6" fillId="0" borderId="7" xfId="35" applyNumberFormat="1" applyFont="1" applyFill="1" applyBorder="1" applyAlignment="1">
      <alignment horizontal="right" vertical="center" wrapText="1"/>
    </xf>
    <xf numFmtId="166" fontId="8" fillId="0" borderId="7" xfId="35" applyNumberFormat="1" applyFont="1" applyFill="1" applyBorder="1" applyAlignment="1" applyProtection="1">
      <alignment horizontal="right" vertical="center" wrapText="1"/>
    </xf>
    <xf numFmtId="166" fontId="10" fillId="0" borderId="3" xfId="28" applyNumberFormat="1" applyFont="1" applyFill="1" applyBorder="1" applyAlignment="1">
      <alignment vertical="top" wrapText="1"/>
    </xf>
    <xf numFmtId="166" fontId="10" fillId="0" borderId="3" xfId="31" applyNumberFormat="1" applyFont="1" applyFill="1" applyBorder="1" applyAlignment="1">
      <alignment vertical="top"/>
    </xf>
    <xf numFmtId="166" fontId="12" fillId="0" borderId="3" xfId="28" applyNumberFormat="1" applyFont="1" applyFill="1" applyBorder="1" applyAlignment="1">
      <alignment vertical="top" wrapText="1"/>
    </xf>
    <xf numFmtId="166" fontId="13" fillId="0" borderId="3" xfId="35" applyNumberFormat="1" applyFont="1" applyFill="1" applyBorder="1" applyAlignment="1">
      <alignment horizontal="right" vertical="top" wrapText="1"/>
    </xf>
    <xf numFmtId="166" fontId="12" fillId="0" borderId="3" xfId="31" applyNumberFormat="1" applyFont="1" applyFill="1" applyBorder="1" applyAlignment="1">
      <alignment vertical="top"/>
    </xf>
    <xf numFmtId="166" fontId="12" fillId="0" borderId="3" xfId="29" applyNumberFormat="1" applyFont="1" applyFill="1" applyBorder="1" applyAlignment="1">
      <alignment vertical="top" wrapText="1"/>
    </xf>
    <xf numFmtId="166" fontId="10" fillId="0" borderId="3" xfId="29" applyNumberFormat="1" applyFont="1" applyFill="1" applyBorder="1" applyAlignment="1">
      <alignment vertical="top" wrapText="1"/>
    </xf>
    <xf numFmtId="0" fontId="29" fillId="0" borderId="8" xfId="0" applyFont="1" applyFill="1" applyBorder="1" applyAlignment="1">
      <alignment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7" fillId="0" borderId="0" xfId="31" applyFont="1" applyFill="1" applyAlignment="1">
      <alignment horizontal="center" vertical="center" wrapText="1"/>
    </xf>
    <xf numFmtId="0" fontId="28" fillId="0" borderId="0" xfId="31" applyFont="1" applyAlignment="1">
      <alignment wrapText="1"/>
    </xf>
    <xf numFmtId="0" fontId="5" fillId="0" borderId="3" xfId="31" applyFont="1" applyBorder="1" applyAlignment="1">
      <alignment horizontal="center" vertical="center" wrapText="1"/>
    </xf>
    <xf numFmtId="166" fontId="12" fillId="0" borderId="3" xfId="31" applyNumberFormat="1" applyFont="1" applyFill="1" applyBorder="1" applyAlignment="1">
      <alignment horizontal="right" vertical="top"/>
    </xf>
    <xf numFmtId="49" fontId="5" fillId="0" borderId="9" xfId="35" applyNumberFormat="1" applyFont="1" applyFill="1" applyBorder="1" applyAlignment="1">
      <alignment horizontal="center" vertical="center" wrapText="1"/>
    </xf>
    <xf numFmtId="49" fontId="5" fillId="0" borderId="10" xfId="35" applyNumberFormat="1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1" xfId="36" applyFont="1" applyFill="1" applyBorder="1" applyAlignment="1">
      <alignment horizontal="center" vertical="center" wrapText="1"/>
    </xf>
    <xf numFmtId="0" fontId="5" fillId="0" borderId="12" xfId="31" applyFont="1" applyBorder="1" applyAlignment="1">
      <alignment horizontal="center" vertical="center" wrapText="1"/>
    </xf>
    <xf numFmtId="0" fontId="26" fillId="4" borderId="13" xfId="36" applyFont="1" applyFill="1" applyBorder="1" applyAlignment="1">
      <alignment horizontal="center" vertical="center" wrapText="1"/>
    </xf>
    <xf numFmtId="49" fontId="6" fillId="0" borderId="14" xfId="35" applyNumberFormat="1" applyFont="1" applyFill="1" applyBorder="1" applyAlignment="1">
      <alignment horizontal="center" vertical="center" wrapText="1"/>
    </xf>
    <xf numFmtId="166" fontId="8" fillId="0" borderId="13" xfId="31" applyNumberFormat="1" applyFont="1" applyFill="1" applyBorder="1" applyAlignment="1">
      <alignment vertical="top"/>
    </xf>
    <xf numFmtId="165" fontId="10" fillId="0" borderId="12" xfId="28" quotePrefix="1" applyNumberFormat="1" applyFont="1" applyFill="1" applyBorder="1" applyAlignment="1">
      <alignment vertical="top" wrapText="1"/>
    </xf>
    <xf numFmtId="166" fontId="10" fillId="0" borderId="15" xfId="31" applyNumberFormat="1" applyFont="1" applyFill="1" applyBorder="1" applyAlignment="1">
      <alignment vertical="top"/>
    </xf>
    <xf numFmtId="49" fontId="2" fillId="0" borderId="12" xfId="28" applyNumberFormat="1" applyFont="1" applyFill="1" applyBorder="1" applyAlignment="1">
      <alignment vertical="top" wrapText="1"/>
    </xf>
    <xf numFmtId="166" fontId="12" fillId="0" borderId="15" xfId="31" applyNumberFormat="1" applyFont="1" applyFill="1" applyBorder="1" applyAlignment="1">
      <alignment vertical="top"/>
    </xf>
    <xf numFmtId="165" fontId="2" fillId="0" borderId="12" xfId="28" quotePrefix="1" applyNumberFormat="1" applyFont="1" applyFill="1" applyBorder="1" applyAlignment="1">
      <alignment vertical="top" wrapText="1"/>
    </xf>
    <xf numFmtId="166" fontId="12" fillId="0" borderId="15" xfId="31" applyNumberFormat="1" applyFont="1" applyFill="1" applyBorder="1" applyAlignment="1">
      <alignment horizontal="right" vertical="top"/>
    </xf>
    <xf numFmtId="49" fontId="10" fillId="0" borderId="12" xfId="28" applyNumberFormat="1" applyFont="1" applyFill="1" applyBorder="1" applyAlignment="1">
      <alignment vertical="top" wrapText="1"/>
    </xf>
    <xf numFmtId="49" fontId="14" fillId="0" borderId="12" xfId="28" applyNumberFormat="1" applyFont="1" applyFill="1" applyBorder="1" applyAlignment="1">
      <alignment vertical="top" wrapText="1"/>
    </xf>
    <xf numFmtId="49" fontId="2" fillId="0" borderId="12" xfId="29" applyNumberFormat="1" applyFont="1" applyFill="1" applyBorder="1" applyAlignment="1">
      <alignment vertical="top" wrapText="1"/>
    </xf>
    <xf numFmtId="49" fontId="14" fillId="0" borderId="12" xfId="29" applyNumberFormat="1" applyFont="1" applyFill="1" applyBorder="1" applyAlignment="1">
      <alignment vertical="top" wrapText="1"/>
    </xf>
    <xf numFmtId="49" fontId="10" fillId="0" borderId="12" xfId="29" applyNumberFormat="1" applyFont="1" applyFill="1" applyBorder="1" applyAlignment="1">
      <alignment vertical="top" wrapText="1"/>
    </xf>
    <xf numFmtId="49" fontId="11" fillId="0" borderId="12" xfId="29" applyNumberFormat="1" applyFont="1" applyFill="1" applyBorder="1" applyAlignment="1">
      <alignment vertical="top" wrapText="1"/>
    </xf>
    <xf numFmtId="166" fontId="10" fillId="0" borderId="15" xfId="31" applyNumberFormat="1" applyFont="1" applyFill="1" applyBorder="1" applyAlignment="1">
      <alignment horizontal="right" vertical="top"/>
    </xf>
    <xf numFmtId="0" fontId="2" fillId="0" borderId="16" xfId="35" applyNumberFormat="1" applyFont="1" applyFill="1" applyBorder="1" applyAlignment="1">
      <alignment horizontal="left" vertical="top" wrapText="1"/>
    </xf>
    <xf numFmtId="49" fontId="2" fillId="0" borderId="17" xfId="31" applyNumberFormat="1" applyFont="1" applyFill="1" applyBorder="1" applyAlignment="1">
      <alignment vertical="top"/>
    </xf>
    <xf numFmtId="49" fontId="13" fillId="0" borderId="17" xfId="31" applyNumberFormat="1" applyFont="1" applyFill="1" applyBorder="1" applyAlignment="1">
      <alignment vertical="top" wrapText="1"/>
    </xf>
    <xf numFmtId="166" fontId="12" fillId="0" borderId="17" xfId="31" applyNumberFormat="1" applyFont="1" applyFill="1" applyBorder="1" applyAlignment="1">
      <alignment vertical="top"/>
    </xf>
    <xf numFmtId="166" fontId="13" fillId="0" borderId="17" xfId="35" applyNumberFormat="1" applyFont="1" applyFill="1" applyBorder="1" applyAlignment="1">
      <alignment horizontal="right" vertical="top" wrapText="1"/>
    </xf>
    <xf numFmtId="166" fontId="12" fillId="0" borderId="18" xfId="31" applyNumberFormat="1" applyFont="1" applyFill="1" applyBorder="1" applyAlignment="1">
      <alignment horizontal="right" vertical="top"/>
    </xf>
  </cellXfs>
  <cellStyles count="37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ЗГ1" xfId="28"/>
    <cellStyle name="ЗГ2" xfId="29"/>
    <cellStyle name="ЗГ3" xfId="30"/>
    <cellStyle name="Обычный" xfId="0" builtinId="0"/>
    <cellStyle name="Обычный 2" xfId="31"/>
    <cellStyle name="Обычный 3" xfId="32"/>
    <cellStyle name="Обычный 4" xfId="33"/>
    <cellStyle name="Обычный 5" xfId="34"/>
    <cellStyle name="Обычный 6" xfId="36"/>
    <cellStyle name="ТЕКСТ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view="pageBreakPreview" zoomScaleNormal="110" zoomScaleSheetLayoutView="100" workbookViewId="0">
      <selection activeCell="N9" sqref="N9"/>
    </sheetView>
  </sheetViews>
  <sheetFormatPr defaultRowHeight="12.75" x14ac:dyDescent="0.2"/>
  <cols>
    <col min="1" max="1" width="7.1640625" customWidth="1"/>
    <col min="2" max="2" width="7.5" customWidth="1"/>
    <col min="3" max="3" width="66.5" customWidth="1"/>
    <col min="4" max="4" width="21.5" customWidth="1"/>
    <col min="5" max="5" width="22.6640625" customWidth="1"/>
    <col min="6" max="6" width="22.5" customWidth="1"/>
    <col min="7" max="7" width="14" customWidth="1"/>
    <col min="8" max="8" width="17" customWidth="1"/>
  </cols>
  <sheetData>
    <row r="1" spans="1:8" ht="55.5" customHeight="1" x14ac:dyDescent="0.25">
      <c r="A1" s="33" t="s">
        <v>108</v>
      </c>
      <c r="B1" s="34"/>
      <c r="C1" s="34"/>
      <c r="D1" s="34"/>
      <c r="E1" s="34"/>
      <c r="F1" s="34"/>
      <c r="G1" s="34"/>
      <c r="H1" s="34"/>
    </row>
    <row r="2" spans="1:8" ht="16.5" thickBot="1" x14ac:dyDescent="0.3">
      <c r="A2" s="1"/>
      <c r="B2" s="1"/>
      <c r="C2" s="1"/>
      <c r="D2" s="1"/>
      <c r="E2" s="1"/>
      <c r="F2" s="2"/>
      <c r="G2" s="2"/>
      <c r="H2" s="3" t="s">
        <v>86</v>
      </c>
    </row>
    <row r="3" spans="1:8" ht="21" customHeight="1" x14ac:dyDescent="0.2">
      <c r="A3" s="37" t="s">
        <v>0</v>
      </c>
      <c r="B3" s="38" t="s">
        <v>1</v>
      </c>
      <c r="C3" s="38" t="s">
        <v>88</v>
      </c>
      <c r="D3" s="39" t="s">
        <v>109</v>
      </c>
      <c r="E3" s="39" t="s">
        <v>102</v>
      </c>
      <c r="F3" s="39"/>
      <c r="G3" s="39"/>
      <c r="H3" s="40" t="s">
        <v>103</v>
      </c>
    </row>
    <row r="4" spans="1:8" ht="39" customHeight="1" x14ac:dyDescent="0.2">
      <c r="A4" s="41"/>
      <c r="B4" s="35"/>
      <c r="C4" s="35"/>
      <c r="D4" s="32"/>
      <c r="E4" s="31" t="s">
        <v>101</v>
      </c>
      <c r="F4" s="31" t="s">
        <v>110</v>
      </c>
      <c r="G4" s="31" t="s">
        <v>87</v>
      </c>
      <c r="H4" s="42"/>
    </row>
    <row r="5" spans="1:8" ht="18.75" x14ac:dyDescent="0.2">
      <c r="A5" s="43"/>
      <c r="B5" s="20"/>
      <c r="C5" s="21" t="s">
        <v>2</v>
      </c>
      <c r="D5" s="22">
        <f>SUM(D6,D18,D21,D26,D37,D43,D48,D57,D61,D69,D75,D80,D84,D86)</f>
        <v>35169791.800000012</v>
      </c>
      <c r="E5" s="22">
        <f>SUM(E6,E18,E21,E26,E37,E43,E48,E57,E61,E69,E75,E80,E84,E86)</f>
        <v>93301075.399999991</v>
      </c>
      <c r="F5" s="22">
        <f>SUM(F6,F18,F21,F26,F37,F43,F48,F57,F61,F69,F75,F80,F84,F86)</f>
        <v>38854419.43</v>
      </c>
      <c r="G5" s="22">
        <f>F5/E5*100</f>
        <v>41.644128176897738</v>
      </c>
      <c r="H5" s="44">
        <f>F5/D5*100</f>
        <v>110.47668308915036</v>
      </c>
    </row>
    <row r="6" spans="1:8" ht="14.25" x14ac:dyDescent="0.2">
      <c r="A6" s="45" t="s">
        <v>3</v>
      </c>
      <c r="B6" s="4" t="s">
        <v>4</v>
      </c>
      <c r="C6" s="5" t="s">
        <v>5</v>
      </c>
      <c r="D6" s="23">
        <f>SUM(D7:D17)</f>
        <v>2468169.5</v>
      </c>
      <c r="E6" s="23">
        <f>SUM(E7:E17)</f>
        <v>6470872.9000000004</v>
      </c>
      <c r="F6" s="23">
        <f>SUM(F7:F17)</f>
        <v>2423869.6</v>
      </c>
      <c r="G6" s="24">
        <f>F6/E6*100</f>
        <v>37.458154988641482</v>
      </c>
      <c r="H6" s="46">
        <f>F6/D6*100</f>
        <v>98.205151631603911</v>
      </c>
    </row>
    <row r="7" spans="1:8" ht="30" customHeight="1" x14ac:dyDescent="0.2">
      <c r="A7" s="47" t="s">
        <v>3</v>
      </c>
      <c r="B7" s="6" t="s">
        <v>6</v>
      </c>
      <c r="C7" s="7" t="s">
        <v>7</v>
      </c>
      <c r="D7" s="25">
        <v>4814.1000000000004</v>
      </c>
      <c r="E7" s="26">
        <v>10279.700000000001</v>
      </c>
      <c r="F7" s="25">
        <v>4452.8</v>
      </c>
      <c r="G7" s="27">
        <f>F7/E7*100</f>
        <v>43.316439195696368</v>
      </c>
      <c r="H7" s="48">
        <f>F7/D7*100</f>
        <v>92.494962713695188</v>
      </c>
    </row>
    <row r="8" spans="1:8" ht="44.25" customHeight="1" x14ac:dyDescent="0.2">
      <c r="A8" s="49" t="s">
        <v>3</v>
      </c>
      <c r="B8" s="6" t="s">
        <v>8</v>
      </c>
      <c r="C8" s="7" t="s">
        <v>9</v>
      </c>
      <c r="D8" s="25">
        <v>118593.60000000001</v>
      </c>
      <c r="E8" s="26">
        <v>307385.5</v>
      </c>
      <c r="F8" s="25">
        <v>129597.3</v>
      </c>
      <c r="G8" s="27">
        <f t="shared" ref="G8:G79" si="0">F8/E8*100</f>
        <v>42.161162449107067</v>
      </c>
      <c r="H8" s="48">
        <f t="shared" ref="H8:H79" si="1">F8/D8*100</f>
        <v>109.27849394908324</v>
      </c>
    </row>
    <row r="9" spans="1:8" ht="47.25" customHeight="1" x14ac:dyDescent="0.2">
      <c r="A9" s="49" t="s">
        <v>3</v>
      </c>
      <c r="B9" s="6" t="s">
        <v>10</v>
      </c>
      <c r="C9" s="7" t="s">
        <v>11</v>
      </c>
      <c r="D9" s="25">
        <v>1080747.3</v>
      </c>
      <c r="E9" s="26">
        <v>2499671.4</v>
      </c>
      <c r="F9" s="25">
        <v>1111397.8</v>
      </c>
      <c r="G9" s="27">
        <f t="shared" si="0"/>
        <v>44.461756053215638</v>
      </c>
      <c r="H9" s="48">
        <f t="shared" si="1"/>
        <v>102.83604687238173</v>
      </c>
    </row>
    <row r="10" spans="1:8" ht="15" x14ac:dyDescent="0.2">
      <c r="A10" s="47" t="s">
        <v>3</v>
      </c>
      <c r="B10" s="6" t="s">
        <v>12</v>
      </c>
      <c r="C10" s="8" t="s">
        <v>13</v>
      </c>
      <c r="D10" s="25">
        <v>93643.9</v>
      </c>
      <c r="E10" s="26">
        <v>223617.7</v>
      </c>
      <c r="F10" s="25">
        <v>101789</v>
      </c>
      <c r="G10" s="27">
        <f t="shared" si="0"/>
        <v>45.519205322297829</v>
      </c>
      <c r="H10" s="48">
        <f t="shared" si="1"/>
        <v>108.69795042709669</v>
      </c>
    </row>
    <row r="11" spans="1:8" ht="46.5" customHeight="1" x14ac:dyDescent="0.2">
      <c r="A11" s="47" t="s">
        <v>3</v>
      </c>
      <c r="B11" s="6" t="s">
        <v>14</v>
      </c>
      <c r="C11" s="7" t="s">
        <v>15</v>
      </c>
      <c r="D11" s="25">
        <v>242741.3</v>
      </c>
      <c r="E11" s="26">
        <v>556684.9</v>
      </c>
      <c r="F11" s="25">
        <v>238274.7</v>
      </c>
      <c r="G11" s="27">
        <f t="shared" si="0"/>
        <v>42.802436351336276</v>
      </c>
      <c r="H11" s="48">
        <f t="shared" si="1"/>
        <v>98.159934053249287</v>
      </c>
    </row>
    <row r="12" spans="1:8" ht="18" customHeight="1" x14ac:dyDescent="0.2">
      <c r="A12" s="47" t="s">
        <v>3</v>
      </c>
      <c r="B12" s="6" t="s">
        <v>16</v>
      </c>
      <c r="C12" s="8" t="s">
        <v>17</v>
      </c>
      <c r="D12" s="25">
        <v>53118.5</v>
      </c>
      <c r="E12" s="26">
        <v>94988.800000000003</v>
      </c>
      <c r="F12" s="25">
        <v>39834.1</v>
      </c>
      <c r="G12" s="27">
        <f t="shared" si="0"/>
        <v>41.935575562592639</v>
      </c>
      <c r="H12" s="48">
        <f>F12/D12*100</f>
        <v>74.991010664834278</v>
      </c>
    </row>
    <row r="13" spans="1:8" ht="18" customHeight="1" x14ac:dyDescent="0.2">
      <c r="A13" s="47" t="s">
        <v>3</v>
      </c>
      <c r="B13" s="6" t="s">
        <v>35</v>
      </c>
      <c r="C13" s="8" t="s">
        <v>96</v>
      </c>
      <c r="D13" s="25">
        <v>0</v>
      </c>
      <c r="E13" s="26">
        <v>0</v>
      </c>
      <c r="F13" s="25">
        <v>0</v>
      </c>
      <c r="G13" s="36" t="s">
        <v>111</v>
      </c>
      <c r="H13" s="50" t="s">
        <v>111</v>
      </c>
    </row>
    <row r="14" spans="1:8" ht="15" x14ac:dyDescent="0.2">
      <c r="A14" s="47" t="s">
        <v>3</v>
      </c>
      <c r="B14" s="6" t="s">
        <v>18</v>
      </c>
      <c r="C14" s="8" t="s">
        <v>19</v>
      </c>
      <c r="D14" s="25">
        <v>0</v>
      </c>
      <c r="E14" s="26">
        <v>5200</v>
      </c>
      <c r="F14" s="25">
        <v>0</v>
      </c>
      <c r="G14" s="27">
        <f t="shared" ref="G13:G16" si="2">F14/E14*100</f>
        <v>0</v>
      </c>
      <c r="H14" s="50" t="s">
        <v>111</v>
      </c>
    </row>
    <row r="15" spans="1:8" ht="15" x14ac:dyDescent="0.2">
      <c r="A15" s="47" t="s">
        <v>3</v>
      </c>
      <c r="B15" s="6" t="s">
        <v>73</v>
      </c>
      <c r="C15" s="8" t="s">
        <v>89</v>
      </c>
      <c r="D15" s="25">
        <v>0</v>
      </c>
      <c r="E15" s="26">
        <v>84169.4</v>
      </c>
      <c r="F15" s="25">
        <v>0</v>
      </c>
      <c r="G15" s="27">
        <f t="shared" si="2"/>
        <v>0</v>
      </c>
      <c r="H15" s="50" t="s">
        <v>111</v>
      </c>
    </row>
    <row r="16" spans="1:8" ht="30" x14ac:dyDescent="0.2">
      <c r="A16" s="47" t="s">
        <v>3</v>
      </c>
      <c r="B16" s="6" t="s">
        <v>39</v>
      </c>
      <c r="C16" s="8" t="s">
        <v>93</v>
      </c>
      <c r="D16" s="25">
        <v>0</v>
      </c>
      <c r="E16" s="26">
        <v>0</v>
      </c>
      <c r="F16" s="25">
        <v>0</v>
      </c>
      <c r="G16" s="36" t="s">
        <v>111</v>
      </c>
      <c r="H16" s="50" t="s">
        <v>111</v>
      </c>
    </row>
    <row r="17" spans="1:8" ht="15" x14ac:dyDescent="0.2">
      <c r="A17" s="47" t="s">
        <v>3</v>
      </c>
      <c r="B17" s="9" t="s">
        <v>20</v>
      </c>
      <c r="C17" s="8" t="s">
        <v>21</v>
      </c>
      <c r="D17" s="25">
        <v>874510.8</v>
      </c>
      <c r="E17" s="26">
        <v>2688875.5</v>
      </c>
      <c r="F17" s="25">
        <v>798523.9</v>
      </c>
      <c r="G17" s="27">
        <f t="shared" si="0"/>
        <v>29.697317707718341</v>
      </c>
      <c r="H17" s="48">
        <f t="shared" si="1"/>
        <v>91.310924919394935</v>
      </c>
    </row>
    <row r="18" spans="1:8" ht="14.25" x14ac:dyDescent="0.2">
      <c r="A18" s="51" t="s">
        <v>6</v>
      </c>
      <c r="B18" s="4" t="s">
        <v>4</v>
      </c>
      <c r="C18" s="5" t="s">
        <v>22</v>
      </c>
      <c r="D18" s="23">
        <f t="shared" ref="D18:F18" si="3">SUM(D19:D19)</f>
        <v>10128.5</v>
      </c>
      <c r="E18" s="23">
        <f>SUM(E19:E20)</f>
        <v>33663</v>
      </c>
      <c r="F18" s="23">
        <f t="shared" si="3"/>
        <v>11320</v>
      </c>
      <c r="G18" s="24">
        <f t="shared" si="0"/>
        <v>33.627424769034256</v>
      </c>
      <c r="H18" s="46">
        <f t="shared" si="1"/>
        <v>111.76383472379918</v>
      </c>
    </row>
    <row r="19" spans="1:8" ht="16.5" customHeight="1" x14ac:dyDescent="0.2">
      <c r="A19" s="52" t="s">
        <v>6</v>
      </c>
      <c r="B19" s="9" t="s">
        <v>8</v>
      </c>
      <c r="C19" s="7" t="s">
        <v>23</v>
      </c>
      <c r="D19" s="25">
        <v>10128.5</v>
      </c>
      <c r="E19" s="26">
        <v>33663</v>
      </c>
      <c r="F19" s="25">
        <v>11320</v>
      </c>
      <c r="G19" s="27">
        <f>F19/E19*100</f>
        <v>33.627424769034256</v>
      </c>
      <c r="H19" s="48">
        <f>F19/D19*100</f>
        <v>111.76383472379918</v>
      </c>
    </row>
    <row r="20" spans="1:8" ht="16.5" customHeight="1" x14ac:dyDescent="0.2">
      <c r="A20" s="52" t="s">
        <v>6</v>
      </c>
      <c r="B20" s="9" t="s">
        <v>10</v>
      </c>
      <c r="C20" s="7" t="s">
        <v>91</v>
      </c>
      <c r="D20" s="25">
        <v>0</v>
      </c>
      <c r="E20" s="26">
        <v>0</v>
      </c>
      <c r="F20" s="25">
        <v>0</v>
      </c>
      <c r="G20" s="36" t="s">
        <v>111</v>
      </c>
      <c r="H20" s="50" t="s">
        <v>111</v>
      </c>
    </row>
    <row r="21" spans="1:8" ht="28.5" x14ac:dyDescent="0.2">
      <c r="A21" s="51" t="s">
        <v>8</v>
      </c>
      <c r="B21" s="4" t="s">
        <v>4</v>
      </c>
      <c r="C21" s="5" t="s">
        <v>24</v>
      </c>
      <c r="D21" s="23">
        <f t="shared" ref="D21" si="4">SUM(D22:D25)</f>
        <v>333011.59999999998</v>
      </c>
      <c r="E21" s="23">
        <f t="shared" ref="E21:F21" si="5">SUM(E22:E25)</f>
        <v>847749.8</v>
      </c>
      <c r="F21" s="23">
        <f t="shared" si="5"/>
        <v>345660.2</v>
      </c>
      <c r="G21" s="24">
        <f t="shared" si="0"/>
        <v>40.773846245672956</v>
      </c>
      <c r="H21" s="46">
        <f t="shared" si="1"/>
        <v>103.79824606710397</v>
      </c>
    </row>
    <row r="22" spans="1:8" ht="15" x14ac:dyDescent="0.2">
      <c r="A22" s="53" t="s">
        <v>8</v>
      </c>
      <c r="B22" s="10" t="s">
        <v>10</v>
      </c>
      <c r="C22" s="11" t="s">
        <v>25</v>
      </c>
      <c r="D22" s="28">
        <v>44770</v>
      </c>
      <c r="E22" s="26">
        <v>65338.5</v>
      </c>
      <c r="F22" s="28">
        <v>38373.4</v>
      </c>
      <c r="G22" s="27">
        <f t="shared" si="0"/>
        <v>58.730151442105353</v>
      </c>
      <c r="H22" s="48">
        <f t="shared" si="1"/>
        <v>85.71230734867099</v>
      </c>
    </row>
    <row r="23" spans="1:8" ht="16.5" customHeight="1" x14ac:dyDescent="0.2">
      <c r="A23" s="53" t="s">
        <v>8</v>
      </c>
      <c r="B23" s="10" t="s">
        <v>26</v>
      </c>
      <c r="C23" s="12" t="s">
        <v>106</v>
      </c>
      <c r="D23" s="28">
        <v>96732.9</v>
      </c>
      <c r="E23" s="26">
        <v>95941.4</v>
      </c>
      <c r="F23" s="28">
        <v>22518.5</v>
      </c>
      <c r="G23" s="27">
        <f t="shared" si="0"/>
        <v>23.471097982726956</v>
      </c>
      <c r="H23" s="48">
        <f t="shared" si="1"/>
        <v>23.279049837232215</v>
      </c>
    </row>
    <row r="24" spans="1:8" ht="36.75" customHeight="1" x14ac:dyDescent="0.2">
      <c r="A24" s="53" t="s">
        <v>8</v>
      </c>
      <c r="B24" s="10" t="s">
        <v>18</v>
      </c>
      <c r="C24" s="12" t="s">
        <v>107</v>
      </c>
      <c r="D24" s="28">
        <v>159619.9</v>
      </c>
      <c r="E24" s="26">
        <v>597429.4</v>
      </c>
      <c r="F24" s="28">
        <v>246370.9</v>
      </c>
      <c r="G24" s="27">
        <f t="shared" si="0"/>
        <v>41.238496130254049</v>
      </c>
      <c r="H24" s="48">
        <f t="shared" si="1"/>
        <v>154.34848662353505</v>
      </c>
    </row>
    <row r="25" spans="1:8" ht="30.75" customHeight="1" x14ac:dyDescent="0.2">
      <c r="A25" s="54" t="s">
        <v>8</v>
      </c>
      <c r="B25" s="13" t="s">
        <v>27</v>
      </c>
      <c r="C25" s="12" t="s">
        <v>28</v>
      </c>
      <c r="D25" s="28">
        <v>31888.799999999999</v>
      </c>
      <c r="E25" s="26">
        <v>89040.5</v>
      </c>
      <c r="F25" s="28">
        <v>38397.4</v>
      </c>
      <c r="G25" s="27">
        <f t="shared" si="0"/>
        <v>43.123522442034805</v>
      </c>
      <c r="H25" s="48">
        <f t="shared" si="1"/>
        <v>120.41030079526355</v>
      </c>
    </row>
    <row r="26" spans="1:8" ht="14.25" x14ac:dyDescent="0.2">
      <c r="A26" s="55" t="s">
        <v>10</v>
      </c>
      <c r="B26" s="14" t="s">
        <v>4</v>
      </c>
      <c r="C26" s="15" t="s">
        <v>29</v>
      </c>
      <c r="D26" s="29">
        <f t="shared" ref="D26" si="6">SUM(D27:D36)</f>
        <v>7014880.1000000006</v>
      </c>
      <c r="E26" s="29">
        <f t="shared" ref="E26:F26" si="7">SUM(E27:E36)</f>
        <v>18137495.5</v>
      </c>
      <c r="F26" s="29">
        <f t="shared" si="7"/>
        <v>7560676.1299999999</v>
      </c>
      <c r="G26" s="24">
        <f t="shared" si="0"/>
        <v>41.685337041158746</v>
      </c>
      <c r="H26" s="46">
        <f t="shared" si="1"/>
        <v>107.78054681219712</v>
      </c>
    </row>
    <row r="27" spans="1:8" ht="15" x14ac:dyDescent="0.2">
      <c r="A27" s="54" t="s">
        <v>10</v>
      </c>
      <c r="B27" s="13" t="s">
        <v>3</v>
      </c>
      <c r="C27" s="12" t="s">
        <v>30</v>
      </c>
      <c r="D27" s="28">
        <v>139434.70000000001</v>
      </c>
      <c r="E27" s="26">
        <v>377937.2</v>
      </c>
      <c r="F27" s="28">
        <v>164777.9</v>
      </c>
      <c r="G27" s="27">
        <f t="shared" si="0"/>
        <v>43.599280515387214</v>
      </c>
      <c r="H27" s="48">
        <f t="shared" si="1"/>
        <v>118.17567649946533</v>
      </c>
    </row>
    <row r="28" spans="1:8" ht="15" x14ac:dyDescent="0.2">
      <c r="A28" s="54" t="s">
        <v>10</v>
      </c>
      <c r="B28" s="13" t="s">
        <v>6</v>
      </c>
      <c r="C28" s="12" t="s">
        <v>94</v>
      </c>
      <c r="D28" s="28">
        <v>0</v>
      </c>
      <c r="E28" s="26">
        <v>0</v>
      </c>
      <c r="F28" s="28">
        <v>0</v>
      </c>
      <c r="G28" s="36" t="s">
        <v>111</v>
      </c>
      <c r="H28" s="50" t="s">
        <v>111</v>
      </c>
    </row>
    <row r="29" spans="1:8" ht="17.25" customHeight="1" x14ac:dyDescent="0.2">
      <c r="A29" s="53" t="s">
        <v>10</v>
      </c>
      <c r="B29" s="10" t="s">
        <v>10</v>
      </c>
      <c r="C29" s="11" t="s">
        <v>31</v>
      </c>
      <c r="D29" s="28">
        <v>0</v>
      </c>
      <c r="E29" s="26">
        <v>3513.8</v>
      </c>
      <c r="F29" s="28">
        <v>0</v>
      </c>
      <c r="G29" s="27">
        <f t="shared" si="0"/>
        <v>0</v>
      </c>
      <c r="H29" s="50" t="s">
        <v>111</v>
      </c>
    </row>
    <row r="30" spans="1:8" ht="15" x14ac:dyDescent="0.2">
      <c r="A30" s="53" t="s">
        <v>10</v>
      </c>
      <c r="B30" s="10" t="s">
        <v>12</v>
      </c>
      <c r="C30" s="11" t="s">
        <v>32</v>
      </c>
      <c r="D30" s="28">
        <v>744507.3</v>
      </c>
      <c r="E30" s="26">
        <v>1967839.8</v>
      </c>
      <c r="F30" s="28">
        <v>792006.7</v>
      </c>
      <c r="G30" s="27">
        <f t="shared" si="0"/>
        <v>40.247519132400917</v>
      </c>
      <c r="H30" s="48">
        <f t="shared" si="1"/>
        <v>106.37997773829753</v>
      </c>
    </row>
    <row r="31" spans="1:8" ht="15" x14ac:dyDescent="0.2">
      <c r="A31" s="53" t="s">
        <v>10</v>
      </c>
      <c r="B31" s="10" t="s">
        <v>14</v>
      </c>
      <c r="C31" s="11" t="s">
        <v>33</v>
      </c>
      <c r="D31" s="28">
        <v>44026.5</v>
      </c>
      <c r="E31" s="26">
        <v>36714</v>
      </c>
      <c r="F31" s="28">
        <v>2706.5</v>
      </c>
      <c r="G31" s="27">
        <f t="shared" si="0"/>
        <v>7.3718472517295854</v>
      </c>
      <c r="H31" s="48">
        <f t="shared" si="1"/>
        <v>6.147433931836507</v>
      </c>
    </row>
    <row r="32" spans="1:8" ht="15" x14ac:dyDescent="0.2">
      <c r="A32" s="53" t="s">
        <v>10</v>
      </c>
      <c r="B32" s="10" t="s">
        <v>16</v>
      </c>
      <c r="C32" s="12" t="s">
        <v>34</v>
      </c>
      <c r="D32" s="28">
        <v>191131.9</v>
      </c>
      <c r="E32" s="26">
        <v>453171.5</v>
      </c>
      <c r="F32" s="28">
        <v>197926.3</v>
      </c>
      <c r="G32" s="27">
        <f t="shared" si="0"/>
        <v>43.675804855336217</v>
      </c>
      <c r="H32" s="48">
        <f t="shared" si="1"/>
        <v>103.55482261202866</v>
      </c>
    </row>
    <row r="33" spans="1:8" ht="15" x14ac:dyDescent="0.2">
      <c r="A33" s="53" t="s">
        <v>10</v>
      </c>
      <c r="B33" s="10" t="s">
        <v>35</v>
      </c>
      <c r="C33" s="11" t="s">
        <v>36</v>
      </c>
      <c r="D33" s="28">
        <v>689159.7</v>
      </c>
      <c r="E33" s="26">
        <v>1412965.2</v>
      </c>
      <c r="F33" s="28">
        <v>690325.3</v>
      </c>
      <c r="G33" s="27">
        <f t="shared" si="0"/>
        <v>48.856496961142433</v>
      </c>
      <c r="H33" s="48">
        <f t="shared" si="1"/>
        <v>100.16913351143431</v>
      </c>
    </row>
    <row r="34" spans="1:8" ht="15" x14ac:dyDescent="0.2">
      <c r="A34" s="53" t="s">
        <v>10</v>
      </c>
      <c r="B34" s="13" t="s">
        <v>26</v>
      </c>
      <c r="C34" s="12" t="s">
        <v>37</v>
      </c>
      <c r="D34" s="28">
        <v>3198095.1</v>
      </c>
      <c r="E34" s="26">
        <v>10791385.800000001</v>
      </c>
      <c r="F34" s="28">
        <v>4461809.5</v>
      </c>
      <c r="G34" s="27">
        <f t="shared" si="0"/>
        <v>41.346028978039129</v>
      </c>
      <c r="H34" s="48">
        <f t="shared" si="1"/>
        <v>139.51459729887333</v>
      </c>
    </row>
    <row r="35" spans="1:8" ht="15" x14ac:dyDescent="0.2">
      <c r="A35" s="53" t="s">
        <v>10</v>
      </c>
      <c r="B35" s="13" t="s">
        <v>18</v>
      </c>
      <c r="C35" s="11" t="s">
        <v>38</v>
      </c>
      <c r="D35" s="28">
        <v>204646.7</v>
      </c>
      <c r="E35" s="26">
        <v>414380.6</v>
      </c>
      <c r="F35" s="28">
        <v>147506.1</v>
      </c>
      <c r="G35" s="27">
        <f t="shared" si="0"/>
        <v>35.596767802353682</v>
      </c>
      <c r="H35" s="48">
        <f t="shared" si="1"/>
        <v>72.078416119096957</v>
      </c>
    </row>
    <row r="36" spans="1:8" ht="16.5" customHeight="1" x14ac:dyDescent="0.2">
      <c r="A36" s="53" t="s">
        <v>10</v>
      </c>
      <c r="B36" s="13" t="s">
        <v>39</v>
      </c>
      <c r="C36" s="11" t="s">
        <v>40</v>
      </c>
      <c r="D36" s="28">
        <v>1803878.2</v>
      </c>
      <c r="E36" s="26">
        <v>2679587.6</v>
      </c>
      <c r="F36" s="28">
        <v>1103617.83</v>
      </c>
      <c r="G36" s="27">
        <f t="shared" si="0"/>
        <v>41.186107518933142</v>
      </c>
      <c r="H36" s="48">
        <f t="shared" si="1"/>
        <v>61.180285342990459</v>
      </c>
    </row>
    <row r="37" spans="1:8" ht="14.25" x14ac:dyDescent="0.2">
      <c r="A37" s="51" t="s">
        <v>12</v>
      </c>
      <c r="B37" s="4" t="s">
        <v>4</v>
      </c>
      <c r="C37" s="5" t="s">
        <v>41</v>
      </c>
      <c r="D37" s="23">
        <f t="shared" ref="D37" si="8">SUM(D39:D42)+D38</f>
        <v>1928574.5</v>
      </c>
      <c r="E37" s="23">
        <f t="shared" ref="E37:F37" si="9">SUM(E39:E42)+E38</f>
        <v>8998579.0999999996</v>
      </c>
      <c r="F37" s="23">
        <f t="shared" si="9"/>
        <v>2187671.7999999998</v>
      </c>
      <c r="G37" s="24">
        <f t="shared" si="0"/>
        <v>24.311302658883111</v>
      </c>
      <c r="H37" s="46">
        <f t="shared" si="1"/>
        <v>113.43465341888528</v>
      </c>
    </row>
    <row r="38" spans="1:8" ht="15" x14ac:dyDescent="0.2">
      <c r="A38" s="53" t="s">
        <v>12</v>
      </c>
      <c r="B38" s="13" t="s">
        <v>3</v>
      </c>
      <c r="C38" s="7" t="s">
        <v>42</v>
      </c>
      <c r="D38" s="25">
        <v>190640</v>
      </c>
      <c r="E38" s="26">
        <v>1812347.4</v>
      </c>
      <c r="F38" s="25">
        <v>322995.5</v>
      </c>
      <c r="G38" s="27">
        <f t="shared" si="0"/>
        <v>17.821941863905344</v>
      </c>
      <c r="H38" s="48">
        <f t="shared" si="1"/>
        <v>169.42693033990767</v>
      </c>
    </row>
    <row r="39" spans="1:8" ht="15" x14ac:dyDescent="0.2">
      <c r="A39" s="52" t="s">
        <v>12</v>
      </c>
      <c r="B39" s="9" t="s">
        <v>6</v>
      </c>
      <c r="C39" s="7" t="s">
        <v>43</v>
      </c>
      <c r="D39" s="25">
        <v>858956.4</v>
      </c>
      <c r="E39" s="26">
        <v>2953407.3</v>
      </c>
      <c r="F39" s="25">
        <v>601379.69999999995</v>
      </c>
      <c r="G39" s="27">
        <f t="shared" si="0"/>
        <v>20.36223381719142</v>
      </c>
      <c r="H39" s="48">
        <f t="shared" si="1"/>
        <v>70.012831850370986</v>
      </c>
    </row>
    <row r="40" spans="1:8" ht="15" x14ac:dyDescent="0.2">
      <c r="A40" s="52" t="s">
        <v>12</v>
      </c>
      <c r="B40" s="9" t="s">
        <v>8</v>
      </c>
      <c r="C40" s="7" t="s">
        <v>44</v>
      </c>
      <c r="D40" s="25">
        <v>729991.1</v>
      </c>
      <c r="E40" s="26">
        <v>3694029.6</v>
      </c>
      <c r="F40" s="25">
        <v>1106719.2</v>
      </c>
      <c r="G40" s="27">
        <f t="shared" si="0"/>
        <v>29.959673306353579</v>
      </c>
      <c r="H40" s="48">
        <f t="shared" si="1"/>
        <v>151.60721822498934</v>
      </c>
    </row>
    <row r="41" spans="1:8" ht="30" x14ac:dyDescent="0.2">
      <c r="A41" s="52" t="s">
        <v>12</v>
      </c>
      <c r="B41" s="9" t="s">
        <v>10</v>
      </c>
      <c r="C41" s="7" t="s">
        <v>95</v>
      </c>
      <c r="D41" s="25">
        <v>0</v>
      </c>
      <c r="E41" s="26">
        <v>0</v>
      </c>
      <c r="F41" s="25">
        <v>0</v>
      </c>
      <c r="G41" s="36" t="s">
        <v>111</v>
      </c>
      <c r="H41" s="50" t="s">
        <v>111</v>
      </c>
    </row>
    <row r="42" spans="1:8" ht="17.25" customHeight="1" x14ac:dyDescent="0.2">
      <c r="A42" s="53" t="s">
        <v>12</v>
      </c>
      <c r="B42" s="13" t="s">
        <v>12</v>
      </c>
      <c r="C42" s="8" t="s">
        <v>45</v>
      </c>
      <c r="D42" s="25">
        <v>148987</v>
      </c>
      <c r="E42" s="26">
        <v>538794.80000000005</v>
      </c>
      <c r="F42" s="25">
        <v>156577.4</v>
      </c>
      <c r="G42" s="27">
        <f t="shared" si="0"/>
        <v>29.060673933749914</v>
      </c>
      <c r="H42" s="48">
        <f t="shared" si="1"/>
        <v>105.09467268956352</v>
      </c>
    </row>
    <row r="43" spans="1:8" ht="14.25" x14ac:dyDescent="0.2">
      <c r="A43" s="51" t="s">
        <v>14</v>
      </c>
      <c r="B43" s="4" t="s">
        <v>4</v>
      </c>
      <c r="C43" s="5" t="s">
        <v>46</v>
      </c>
      <c r="D43" s="29">
        <f t="shared" ref="D43" si="10">SUM(D44:D47)</f>
        <v>50116.9</v>
      </c>
      <c r="E43" s="29">
        <f t="shared" ref="E43:F43" si="11">SUM(E44:E47)</f>
        <v>213755.7</v>
      </c>
      <c r="F43" s="29">
        <f t="shared" si="11"/>
        <v>52992.9</v>
      </c>
      <c r="G43" s="24">
        <f t="shared" si="0"/>
        <v>24.791338897629394</v>
      </c>
      <c r="H43" s="46">
        <f t="shared" si="1"/>
        <v>105.73858319249594</v>
      </c>
    </row>
    <row r="44" spans="1:8" ht="15" x14ac:dyDescent="0.2">
      <c r="A44" s="52" t="s">
        <v>14</v>
      </c>
      <c r="B44" s="9" t="s">
        <v>3</v>
      </c>
      <c r="C44" s="7" t="s">
        <v>47</v>
      </c>
      <c r="D44" s="28">
        <v>0</v>
      </c>
      <c r="E44" s="26">
        <v>0</v>
      </c>
      <c r="F44" s="28">
        <v>0</v>
      </c>
      <c r="G44" s="36" t="s">
        <v>111</v>
      </c>
      <c r="H44" s="50" t="s">
        <v>111</v>
      </c>
    </row>
    <row r="45" spans="1:8" ht="15" x14ac:dyDescent="0.2">
      <c r="A45" s="52" t="s">
        <v>14</v>
      </c>
      <c r="B45" s="9" t="s">
        <v>6</v>
      </c>
      <c r="C45" s="7" t="s">
        <v>97</v>
      </c>
      <c r="D45" s="28">
        <v>0</v>
      </c>
      <c r="E45" s="26">
        <v>0</v>
      </c>
      <c r="F45" s="28">
        <v>0</v>
      </c>
      <c r="G45" s="36" t="s">
        <v>111</v>
      </c>
      <c r="H45" s="50" t="s">
        <v>111</v>
      </c>
    </row>
    <row r="46" spans="1:8" ht="30" x14ac:dyDescent="0.2">
      <c r="A46" s="53" t="s">
        <v>14</v>
      </c>
      <c r="B46" s="13" t="s">
        <v>8</v>
      </c>
      <c r="C46" s="12" t="s">
        <v>48</v>
      </c>
      <c r="D46" s="28">
        <v>43120.4</v>
      </c>
      <c r="E46" s="26">
        <v>197138.1</v>
      </c>
      <c r="F46" s="28">
        <v>47064.4</v>
      </c>
      <c r="G46" s="27">
        <f t="shared" si="0"/>
        <v>23.873822462527539</v>
      </c>
      <c r="H46" s="48">
        <f t="shared" si="1"/>
        <v>109.14648287121639</v>
      </c>
    </row>
    <row r="47" spans="1:8" ht="17.25" customHeight="1" x14ac:dyDescent="0.2">
      <c r="A47" s="53" t="s">
        <v>14</v>
      </c>
      <c r="B47" s="13" t="s">
        <v>12</v>
      </c>
      <c r="C47" s="11" t="s">
        <v>49</v>
      </c>
      <c r="D47" s="28">
        <v>6996.5</v>
      </c>
      <c r="E47" s="26">
        <v>16617.599999999999</v>
      </c>
      <c r="F47" s="28">
        <v>5928.5</v>
      </c>
      <c r="G47" s="27">
        <f t="shared" si="0"/>
        <v>35.676030233005974</v>
      </c>
      <c r="H47" s="48">
        <f t="shared" si="1"/>
        <v>84.735224755234768</v>
      </c>
    </row>
    <row r="48" spans="1:8" ht="14.25" x14ac:dyDescent="0.2">
      <c r="A48" s="51" t="s">
        <v>16</v>
      </c>
      <c r="B48" s="4" t="s">
        <v>4</v>
      </c>
      <c r="C48" s="5" t="s">
        <v>50</v>
      </c>
      <c r="D48" s="23">
        <f t="shared" ref="D48" si="12">SUM(D49:D56)</f>
        <v>8774216</v>
      </c>
      <c r="E48" s="23">
        <f t="shared" ref="E48:F48" si="13">SUM(E49:E56)</f>
        <v>23627939.699999999</v>
      </c>
      <c r="F48" s="23">
        <f t="shared" si="13"/>
        <v>9963642.7000000011</v>
      </c>
      <c r="G48" s="24">
        <f t="shared" si="0"/>
        <v>42.168901844624237</v>
      </c>
      <c r="H48" s="46">
        <f t="shared" si="1"/>
        <v>113.55593137894031</v>
      </c>
    </row>
    <row r="49" spans="1:8" ht="15" x14ac:dyDescent="0.2">
      <c r="A49" s="47" t="s">
        <v>16</v>
      </c>
      <c r="B49" s="16" t="s">
        <v>3</v>
      </c>
      <c r="C49" s="8" t="s">
        <v>51</v>
      </c>
      <c r="D49" s="25">
        <v>2142986.7999999998</v>
      </c>
      <c r="E49" s="26">
        <v>6689950.9000000004</v>
      </c>
      <c r="F49" s="25">
        <v>2386315.9</v>
      </c>
      <c r="G49" s="27">
        <f t="shared" si="0"/>
        <v>35.670155665865941</v>
      </c>
      <c r="H49" s="48">
        <f t="shared" si="1"/>
        <v>111.3546709667087</v>
      </c>
    </row>
    <row r="50" spans="1:8" ht="15" x14ac:dyDescent="0.2">
      <c r="A50" s="47" t="s">
        <v>16</v>
      </c>
      <c r="B50" s="16" t="s">
        <v>6</v>
      </c>
      <c r="C50" s="8" t="s">
        <v>52</v>
      </c>
      <c r="D50" s="25">
        <v>4302321.4000000004</v>
      </c>
      <c r="E50" s="26">
        <v>10968978.6</v>
      </c>
      <c r="F50" s="25">
        <v>4998558.4000000004</v>
      </c>
      <c r="G50" s="27">
        <f t="shared" si="0"/>
        <v>45.569953067462457</v>
      </c>
      <c r="H50" s="48">
        <f t="shared" si="1"/>
        <v>116.18282167389913</v>
      </c>
    </row>
    <row r="51" spans="1:8" ht="15" x14ac:dyDescent="0.2">
      <c r="A51" s="47" t="s">
        <v>16</v>
      </c>
      <c r="B51" s="16" t="s">
        <v>8</v>
      </c>
      <c r="C51" s="8" t="s">
        <v>53</v>
      </c>
      <c r="D51" s="25">
        <v>793815.7</v>
      </c>
      <c r="E51" s="26">
        <v>1764346.1</v>
      </c>
      <c r="F51" s="25">
        <v>883954.5</v>
      </c>
      <c r="G51" s="27">
        <f t="shared" si="0"/>
        <v>50.100969418641839</v>
      </c>
      <c r="H51" s="48">
        <f t="shared" si="1"/>
        <v>111.35512940850126</v>
      </c>
    </row>
    <row r="52" spans="1:8" ht="15" x14ac:dyDescent="0.2">
      <c r="A52" s="47" t="s">
        <v>16</v>
      </c>
      <c r="B52" s="16" t="s">
        <v>10</v>
      </c>
      <c r="C52" s="8" t="s">
        <v>54</v>
      </c>
      <c r="D52" s="25">
        <v>823907.2</v>
      </c>
      <c r="E52" s="26">
        <v>1650169.9</v>
      </c>
      <c r="F52" s="25">
        <v>933576.6</v>
      </c>
      <c r="G52" s="27">
        <f t="shared" si="0"/>
        <v>56.574574533204128</v>
      </c>
      <c r="H52" s="48">
        <f t="shared" si="1"/>
        <v>113.3108922946662</v>
      </c>
    </row>
    <row r="53" spans="1:8" ht="28.5" customHeight="1" x14ac:dyDescent="0.2">
      <c r="A53" s="47" t="s">
        <v>16</v>
      </c>
      <c r="B53" s="16" t="s">
        <v>12</v>
      </c>
      <c r="C53" s="7" t="s">
        <v>55</v>
      </c>
      <c r="D53" s="25">
        <v>122878.7</v>
      </c>
      <c r="E53" s="26">
        <v>718934.5</v>
      </c>
      <c r="F53" s="25">
        <v>109836.1</v>
      </c>
      <c r="G53" s="27">
        <f t="shared" si="0"/>
        <v>15.277622648516658</v>
      </c>
      <c r="H53" s="48">
        <f t="shared" si="1"/>
        <v>89.385792655684028</v>
      </c>
    </row>
    <row r="54" spans="1:8" ht="16.5" customHeight="1" x14ac:dyDescent="0.2">
      <c r="A54" s="47" t="s">
        <v>16</v>
      </c>
      <c r="B54" s="16" t="s">
        <v>14</v>
      </c>
      <c r="C54" s="7" t="s">
        <v>98</v>
      </c>
      <c r="D54" s="25">
        <v>0</v>
      </c>
      <c r="E54" s="26">
        <v>0</v>
      </c>
      <c r="F54" s="25">
        <v>0</v>
      </c>
      <c r="G54" s="36" t="s">
        <v>111</v>
      </c>
      <c r="H54" s="50" t="s">
        <v>111</v>
      </c>
    </row>
    <row r="55" spans="1:8" ht="15.75" customHeight="1" x14ac:dyDescent="0.2">
      <c r="A55" s="47" t="s">
        <v>16</v>
      </c>
      <c r="B55" s="6" t="s">
        <v>16</v>
      </c>
      <c r="C55" s="8" t="s">
        <v>90</v>
      </c>
      <c r="D55" s="25">
        <v>113341.6</v>
      </c>
      <c r="E55" s="26">
        <v>768214.5</v>
      </c>
      <c r="F55" s="25">
        <v>221771.9</v>
      </c>
      <c r="G55" s="27">
        <f t="shared" si="0"/>
        <v>28.868486601073005</v>
      </c>
      <c r="H55" s="48">
        <f t="shared" si="1"/>
        <v>195.66681606753389</v>
      </c>
    </row>
    <row r="56" spans="1:8" ht="15" x14ac:dyDescent="0.2">
      <c r="A56" s="47" t="s">
        <v>16</v>
      </c>
      <c r="B56" s="6" t="s">
        <v>26</v>
      </c>
      <c r="C56" s="8" t="s">
        <v>56</v>
      </c>
      <c r="D56" s="25">
        <v>474964.6</v>
      </c>
      <c r="E56" s="26">
        <v>1067345.2</v>
      </c>
      <c r="F56" s="25">
        <v>429629.3</v>
      </c>
      <c r="G56" s="27">
        <f t="shared" si="0"/>
        <v>40.252141481500082</v>
      </c>
      <c r="H56" s="48">
        <f t="shared" si="1"/>
        <v>90.455014963220421</v>
      </c>
    </row>
    <row r="57" spans="1:8" ht="14.25" x14ac:dyDescent="0.2">
      <c r="A57" s="51" t="s">
        <v>35</v>
      </c>
      <c r="B57" s="4" t="s">
        <v>4</v>
      </c>
      <c r="C57" s="5" t="s">
        <v>57</v>
      </c>
      <c r="D57" s="23">
        <f>SUM(D58:D60)</f>
        <v>1300303.7999999998</v>
      </c>
      <c r="E57" s="23">
        <f>SUM(E58:E60)</f>
        <v>3472699.5</v>
      </c>
      <c r="F57" s="23">
        <f>SUM(F58:F60)</f>
        <v>1411756</v>
      </c>
      <c r="G57" s="24">
        <f t="shared" si="0"/>
        <v>40.652984803320876</v>
      </c>
      <c r="H57" s="46">
        <f t="shared" si="1"/>
        <v>108.57124312026161</v>
      </c>
    </row>
    <row r="58" spans="1:8" ht="15" x14ac:dyDescent="0.2">
      <c r="A58" s="53" t="s">
        <v>35</v>
      </c>
      <c r="B58" s="16" t="s">
        <v>3</v>
      </c>
      <c r="C58" s="11" t="s">
        <v>58</v>
      </c>
      <c r="D58" s="28">
        <v>1166019.2</v>
      </c>
      <c r="E58" s="26">
        <v>3023696.8</v>
      </c>
      <c r="F58" s="28">
        <v>1262997.2</v>
      </c>
      <c r="G58" s="27">
        <f t="shared" si="0"/>
        <v>41.769968470383674</v>
      </c>
      <c r="H58" s="48">
        <f t="shared" si="1"/>
        <v>108.31701570608784</v>
      </c>
    </row>
    <row r="59" spans="1:8" ht="15" x14ac:dyDescent="0.2">
      <c r="A59" s="53" t="s">
        <v>35</v>
      </c>
      <c r="B59" s="16" t="s">
        <v>6</v>
      </c>
      <c r="C59" s="11" t="s">
        <v>92</v>
      </c>
      <c r="D59" s="28">
        <v>2623.2</v>
      </c>
      <c r="E59" s="26">
        <v>4443.7</v>
      </c>
      <c r="F59" s="28">
        <v>2378.6</v>
      </c>
      <c r="G59" s="27">
        <f t="shared" si="0"/>
        <v>53.527465850529964</v>
      </c>
      <c r="H59" s="48">
        <f t="shared" si="1"/>
        <v>90.675510826471481</v>
      </c>
    </row>
    <row r="60" spans="1:8" ht="17.25" customHeight="1" x14ac:dyDescent="0.2">
      <c r="A60" s="53" t="s">
        <v>35</v>
      </c>
      <c r="B60" s="6" t="s">
        <v>10</v>
      </c>
      <c r="C60" s="12" t="s">
        <v>59</v>
      </c>
      <c r="D60" s="28">
        <v>131661.4</v>
      </c>
      <c r="E60" s="26">
        <v>444559</v>
      </c>
      <c r="F60" s="28">
        <v>146380.20000000001</v>
      </c>
      <c r="G60" s="27">
        <f t="shared" si="0"/>
        <v>32.927058050787409</v>
      </c>
      <c r="H60" s="48">
        <f t="shared" si="1"/>
        <v>111.17928261434255</v>
      </c>
    </row>
    <row r="61" spans="1:8" ht="14.25" x14ac:dyDescent="0.2">
      <c r="A61" s="51" t="s">
        <v>26</v>
      </c>
      <c r="B61" s="4" t="s">
        <v>4</v>
      </c>
      <c r="C61" s="5" t="s">
        <v>60</v>
      </c>
      <c r="D61" s="23">
        <f t="shared" ref="D61" si="14">SUM(D62:D68)</f>
        <v>4445452</v>
      </c>
      <c r="E61" s="23">
        <f t="shared" ref="E61:F61" si="15">SUM(E62:E68)</f>
        <v>8847635.5</v>
      </c>
      <c r="F61" s="23">
        <f t="shared" si="15"/>
        <v>4620062.5</v>
      </c>
      <c r="G61" s="24">
        <f t="shared" si="0"/>
        <v>52.218047409389776</v>
      </c>
      <c r="H61" s="46">
        <f t="shared" si="1"/>
        <v>103.92784580735548</v>
      </c>
    </row>
    <row r="62" spans="1:8" ht="15" x14ac:dyDescent="0.2">
      <c r="A62" s="53" t="s">
        <v>26</v>
      </c>
      <c r="B62" s="17" t="s">
        <v>3</v>
      </c>
      <c r="C62" s="12" t="s">
        <v>61</v>
      </c>
      <c r="D62" s="28">
        <v>1322558.7</v>
      </c>
      <c r="E62" s="26">
        <v>2760126.5</v>
      </c>
      <c r="F62" s="28">
        <v>975297.4</v>
      </c>
      <c r="G62" s="27">
        <f t="shared" si="0"/>
        <v>35.335242786879519</v>
      </c>
      <c r="H62" s="48">
        <f t="shared" si="1"/>
        <v>73.743222134488249</v>
      </c>
    </row>
    <row r="63" spans="1:8" ht="15" x14ac:dyDescent="0.2">
      <c r="A63" s="53" t="s">
        <v>26</v>
      </c>
      <c r="B63" s="13" t="s">
        <v>6</v>
      </c>
      <c r="C63" s="12" t="s">
        <v>62</v>
      </c>
      <c r="D63" s="28">
        <v>252097.8</v>
      </c>
      <c r="E63" s="26">
        <v>1068280.1000000001</v>
      </c>
      <c r="F63" s="28">
        <v>310370.7</v>
      </c>
      <c r="G63" s="27">
        <f t="shared" si="0"/>
        <v>29.053307274000517</v>
      </c>
      <c r="H63" s="48">
        <f t="shared" si="1"/>
        <v>123.11519576926098</v>
      </c>
    </row>
    <row r="64" spans="1:8" ht="15" x14ac:dyDescent="0.2">
      <c r="A64" s="53" t="s">
        <v>26</v>
      </c>
      <c r="B64" s="13" t="s">
        <v>10</v>
      </c>
      <c r="C64" s="12" t="s">
        <v>63</v>
      </c>
      <c r="D64" s="28">
        <v>30962.2</v>
      </c>
      <c r="E64" s="26">
        <v>102179.1</v>
      </c>
      <c r="F64" s="28">
        <v>24331.5</v>
      </c>
      <c r="G64" s="27">
        <f t="shared" si="0"/>
        <v>23.812599641218213</v>
      </c>
      <c r="H64" s="48">
        <f t="shared" si="1"/>
        <v>78.584532106891629</v>
      </c>
    </row>
    <row r="65" spans="1:8" ht="15" x14ac:dyDescent="0.2">
      <c r="A65" s="53" t="s">
        <v>26</v>
      </c>
      <c r="B65" s="13" t="s">
        <v>12</v>
      </c>
      <c r="C65" s="12" t="s">
        <v>64</v>
      </c>
      <c r="D65" s="28">
        <v>103783.5</v>
      </c>
      <c r="E65" s="26">
        <v>246249.7</v>
      </c>
      <c r="F65" s="28">
        <v>111418.7</v>
      </c>
      <c r="G65" s="27">
        <f t="shared" si="0"/>
        <v>45.246227711140357</v>
      </c>
      <c r="H65" s="48">
        <f t="shared" si="1"/>
        <v>107.35685344972947</v>
      </c>
    </row>
    <row r="66" spans="1:8" ht="30.75" customHeight="1" x14ac:dyDescent="0.2">
      <c r="A66" s="53" t="s">
        <v>26</v>
      </c>
      <c r="B66" s="13" t="s">
        <v>14</v>
      </c>
      <c r="C66" s="12" t="s">
        <v>65</v>
      </c>
      <c r="D66" s="28">
        <v>68200</v>
      </c>
      <c r="E66" s="26">
        <v>106519.1</v>
      </c>
      <c r="F66" s="28">
        <v>66107.600000000006</v>
      </c>
      <c r="G66" s="27">
        <f t="shared" si="0"/>
        <v>62.061733529479689</v>
      </c>
      <c r="H66" s="48">
        <f t="shared" si="1"/>
        <v>96.931964809384169</v>
      </c>
    </row>
    <row r="67" spans="1:8" ht="28.5" customHeight="1" x14ac:dyDescent="0.2">
      <c r="A67" s="53" t="s">
        <v>26</v>
      </c>
      <c r="B67" s="13" t="s">
        <v>35</v>
      </c>
      <c r="C67" s="12" t="s">
        <v>99</v>
      </c>
      <c r="D67" s="28">
        <v>0</v>
      </c>
      <c r="E67" s="26">
        <v>0</v>
      </c>
      <c r="F67" s="28">
        <v>0</v>
      </c>
      <c r="G67" s="36" t="s">
        <v>111</v>
      </c>
      <c r="H67" s="50" t="s">
        <v>111</v>
      </c>
    </row>
    <row r="68" spans="1:8" ht="17.25" customHeight="1" x14ac:dyDescent="0.2">
      <c r="A68" s="53" t="s">
        <v>26</v>
      </c>
      <c r="B68" s="13" t="s">
        <v>26</v>
      </c>
      <c r="C68" s="12" t="s">
        <v>66</v>
      </c>
      <c r="D68" s="28">
        <v>2667849.7999999998</v>
      </c>
      <c r="E68" s="26">
        <v>4564281</v>
      </c>
      <c r="F68" s="28">
        <v>3132536.6</v>
      </c>
      <c r="G68" s="27">
        <f t="shared" si="0"/>
        <v>68.63154569142435</v>
      </c>
      <c r="H68" s="48">
        <f t="shared" si="1"/>
        <v>117.41802705684556</v>
      </c>
    </row>
    <row r="69" spans="1:8" ht="14.25" x14ac:dyDescent="0.2">
      <c r="A69" s="51" t="s">
        <v>18</v>
      </c>
      <c r="B69" s="4" t="s">
        <v>4</v>
      </c>
      <c r="C69" s="5" t="s">
        <v>67</v>
      </c>
      <c r="D69" s="23">
        <f t="shared" ref="D69" si="16">SUM(D70:D74)</f>
        <v>7314205.7999999998</v>
      </c>
      <c r="E69" s="23">
        <f t="shared" ref="E69:F69" si="17">SUM(E70:E74)</f>
        <v>17910212.799999997</v>
      </c>
      <c r="F69" s="23">
        <f t="shared" si="17"/>
        <v>8886388.8000000007</v>
      </c>
      <c r="G69" s="24">
        <f t="shared" si="0"/>
        <v>49.616321699985619</v>
      </c>
      <c r="H69" s="46">
        <f t="shared" si="1"/>
        <v>121.49492430196591</v>
      </c>
    </row>
    <row r="70" spans="1:8" ht="15" x14ac:dyDescent="0.2">
      <c r="A70" s="52" t="s">
        <v>18</v>
      </c>
      <c r="B70" s="9" t="s">
        <v>3</v>
      </c>
      <c r="C70" s="7" t="s">
        <v>68</v>
      </c>
      <c r="D70" s="25">
        <v>223738.4</v>
      </c>
      <c r="E70" s="26">
        <v>511846.1</v>
      </c>
      <c r="F70" s="25">
        <v>240880.1</v>
      </c>
      <c r="G70" s="27">
        <f t="shared" si="0"/>
        <v>47.061040418203838</v>
      </c>
      <c r="H70" s="48">
        <f t="shared" si="1"/>
        <v>107.66149217121423</v>
      </c>
    </row>
    <row r="71" spans="1:8" ht="15" x14ac:dyDescent="0.2">
      <c r="A71" s="53" t="s">
        <v>18</v>
      </c>
      <c r="B71" s="10" t="s">
        <v>6</v>
      </c>
      <c r="C71" s="11" t="s">
        <v>69</v>
      </c>
      <c r="D71" s="28">
        <v>960088.5</v>
      </c>
      <c r="E71" s="26">
        <v>1927692.4</v>
      </c>
      <c r="F71" s="28">
        <v>928309.8</v>
      </c>
      <c r="G71" s="27">
        <f t="shared" si="0"/>
        <v>48.156531612616213</v>
      </c>
      <c r="H71" s="48">
        <f t="shared" si="1"/>
        <v>96.6900238884228</v>
      </c>
    </row>
    <row r="72" spans="1:8" ht="15" x14ac:dyDescent="0.2">
      <c r="A72" s="53" t="s">
        <v>18</v>
      </c>
      <c r="B72" s="10" t="s">
        <v>8</v>
      </c>
      <c r="C72" s="11" t="s">
        <v>70</v>
      </c>
      <c r="D72" s="28">
        <v>4263703.7</v>
      </c>
      <c r="E72" s="26">
        <v>9299010.9000000004</v>
      </c>
      <c r="F72" s="28">
        <v>4524205.7</v>
      </c>
      <c r="G72" s="27">
        <f t="shared" si="0"/>
        <v>48.652547552127288</v>
      </c>
      <c r="H72" s="48">
        <f t="shared" si="1"/>
        <v>106.10975851816345</v>
      </c>
    </row>
    <row r="73" spans="1:8" ht="15" x14ac:dyDescent="0.2">
      <c r="A73" s="53" t="s">
        <v>18</v>
      </c>
      <c r="B73" s="10" t="s">
        <v>10</v>
      </c>
      <c r="C73" s="12" t="s">
        <v>71</v>
      </c>
      <c r="D73" s="28">
        <v>1590842.2</v>
      </c>
      <c r="E73" s="26">
        <v>5150908</v>
      </c>
      <c r="F73" s="28">
        <v>2897549.1</v>
      </c>
      <c r="G73" s="27">
        <f t="shared" si="0"/>
        <v>56.253171285528694</v>
      </c>
      <c r="H73" s="48">
        <f t="shared" si="1"/>
        <v>182.13931589192191</v>
      </c>
    </row>
    <row r="74" spans="1:8" ht="16.5" customHeight="1" x14ac:dyDescent="0.2">
      <c r="A74" s="53" t="s">
        <v>18</v>
      </c>
      <c r="B74" s="17" t="s">
        <v>14</v>
      </c>
      <c r="C74" s="11" t="s">
        <v>72</v>
      </c>
      <c r="D74" s="28">
        <v>275833</v>
      </c>
      <c r="E74" s="26">
        <v>1020755.4</v>
      </c>
      <c r="F74" s="28">
        <v>295444.09999999998</v>
      </c>
      <c r="G74" s="27">
        <f t="shared" si="0"/>
        <v>28.943672499797696</v>
      </c>
      <c r="H74" s="48">
        <f t="shared" si="1"/>
        <v>107.1097729423238</v>
      </c>
    </row>
    <row r="75" spans="1:8" ht="14.25" x14ac:dyDescent="0.2">
      <c r="A75" s="55" t="s">
        <v>73</v>
      </c>
      <c r="B75" s="14" t="s">
        <v>4</v>
      </c>
      <c r="C75" s="15" t="s">
        <v>74</v>
      </c>
      <c r="D75" s="29">
        <f t="shared" ref="D75" si="18">SUM(D76:D79)</f>
        <v>1138197.7</v>
      </c>
      <c r="E75" s="29">
        <f t="shared" ref="E75:F75" si="19">SUM(E76:E79)</f>
        <v>3096094.4000000004</v>
      </c>
      <c r="F75" s="29">
        <f t="shared" si="19"/>
        <v>1021923.8999999999</v>
      </c>
      <c r="G75" s="24">
        <f t="shared" si="0"/>
        <v>33.006871495907866</v>
      </c>
      <c r="H75" s="46">
        <f t="shared" si="1"/>
        <v>89.784393343968276</v>
      </c>
    </row>
    <row r="76" spans="1:8" ht="15" x14ac:dyDescent="0.2">
      <c r="A76" s="53" t="s">
        <v>73</v>
      </c>
      <c r="B76" s="10" t="s">
        <v>3</v>
      </c>
      <c r="C76" s="11" t="s">
        <v>75</v>
      </c>
      <c r="D76" s="28">
        <v>246450.9</v>
      </c>
      <c r="E76" s="26">
        <v>660199</v>
      </c>
      <c r="F76" s="28">
        <v>280262.09999999998</v>
      </c>
      <c r="G76" s="27">
        <f t="shared" si="0"/>
        <v>42.451154879059189</v>
      </c>
      <c r="H76" s="48">
        <f t="shared" si="1"/>
        <v>113.719243873729</v>
      </c>
    </row>
    <row r="77" spans="1:8" ht="15" x14ac:dyDescent="0.2">
      <c r="A77" s="53" t="s">
        <v>73</v>
      </c>
      <c r="B77" s="10" t="s">
        <v>6</v>
      </c>
      <c r="C77" s="11" t="s">
        <v>76</v>
      </c>
      <c r="D77" s="28">
        <v>494418.5</v>
      </c>
      <c r="E77" s="26">
        <v>1422413.5</v>
      </c>
      <c r="F77" s="28">
        <v>253044.3</v>
      </c>
      <c r="G77" s="27">
        <f t="shared" si="0"/>
        <v>17.78978475668292</v>
      </c>
      <c r="H77" s="48">
        <f t="shared" si="1"/>
        <v>51.180184398439778</v>
      </c>
    </row>
    <row r="78" spans="1:8" ht="15" x14ac:dyDescent="0.2">
      <c r="A78" s="53" t="s">
        <v>73</v>
      </c>
      <c r="B78" s="10" t="s">
        <v>8</v>
      </c>
      <c r="C78" s="11" t="s">
        <v>77</v>
      </c>
      <c r="D78" s="28">
        <v>360305.9</v>
      </c>
      <c r="E78" s="26">
        <v>917593.7</v>
      </c>
      <c r="F78" s="28">
        <v>441509.4</v>
      </c>
      <c r="G78" s="27">
        <f t="shared" si="0"/>
        <v>48.116001668276496</v>
      </c>
      <c r="H78" s="48">
        <f t="shared" si="1"/>
        <v>122.537377267483</v>
      </c>
    </row>
    <row r="79" spans="1:8" ht="16.5" customHeight="1" x14ac:dyDescent="0.2">
      <c r="A79" s="53" t="s">
        <v>73</v>
      </c>
      <c r="B79" s="10" t="s">
        <v>12</v>
      </c>
      <c r="C79" s="11" t="s">
        <v>78</v>
      </c>
      <c r="D79" s="28">
        <v>37022.400000000001</v>
      </c>
      <c r="E79" s="26">
        <v>95888.2</v>
      </c>
      <c r="F79" s="28">
        <v>47108.1</v>
      </c>
      <c r="G79" s="27">
        <f t="shared" si="0"/>
        <v>49.128151326232008</v>
      </c>
      <c r="H79" s="48">
        <f t="shared" si="1"/>
        <v>127.24215610009075</v>
      </c>
    </row>
    <row r="80" spans="1:8" ht="14.25" x14ac:dyDescent="0.2">
      <c r="A80" s="55" t="s">
        <v>39</v>
      </c>
      <c r="B80" s="14" t="s">
        <v>4</v>
      </c>
      <c r="C80" s="15" t="s">
        <v>79</v>
      </c>
      <c r="D80" s="29">
        <f t="shared" ref="D80" si="20">SUM(D81:D83)</f>
        <v>276780.7</v>
      </c>
      <c r="E80" s="29">
        <f t="shared" ref="E80:F80" si="21">SUM(E81:E83)</f>
        <v>592247.80000000005</v>
      </c>
      <c r="F80" s="29">
        <f t="shared" si="21"/>
        <v>269238.8</v>
      </c>
      <c r="G80" s="24">
        <f t="shared" ref="G80:G86" si="22">F80/E80*100</f>
        <v>45.460498122576389</v>
      </c>
      <c r="H80" s="46">
        <f t="shared" ref="H80:H86" si="23">F80/D80*100</f>
        <v>97.275135152125841</v>
      </c>
    </row>
    <row r="81" spans="1:8" ht="15" x14ac:dyDescent="0.2">
      <c r="A81" s="53" t="s">
        <v>39</v>
      </c>
      <c r="B81" s="10" t="s">
        <v>3</v>
      </c>
      <c r="C81" s="11" t="s">
        <v>80</v>
      </c>
      <c r="D81" s="28">
        <v>115087.5</v>
      </c>
      <c r="E81" s="26">
        <v>244521.5</v>
      </c>
      <c r="F81" s="28">
        <v>109608</v>
      </c>
      <c r="G81" s="27">
        <f t="shared" si="22"/>
        <v>44.825506141586729</v>
      </c>
      <c r="H81" s="48">
        <f t="shared" si="23"/>
        <v>95.238840013033567</v>
      </c>
    </row>
    <row r="82" spans="1:8" ht="15" x14ac:dyDescent="0.2">
      <c r="A82" s="53" t="s">
        <v>39</v>
      </c>
      <c r="B82" s="10" t="s">
        <v>6</v>
      </c>
      <c r="C82" s="11" t="s">
        <v>81</v>
      </c>
      <c r="D82" s="28">
        <v>160197.20000000001</v>
      </c>
      <c r="E82" s="26">
        <v>332485.5</v>
      </c>
      <c r="F82" s="28">
        <v>157085.79999999999</v>
      </c>
      <c r="G82" s="27">
        <f t="shared" si="22"/>
        <v>47.245909972013813</v>
      </c>
      <c r="H82" s="48">
        <f t="shared" si="23"/>
        <v>98.057768799954033</v>
      </c>
    </row>
    <row r="83" spans="1:8" ht="16.5" customHeight="1" x14ac:dyDescent="0.2">
      <c r="A83" s="53" t="s">
        <v>39</v>
      </c>
      <c r="B83" s="10" t="s">
        <v>10</v>
      </c>
      <c r="C83" s="11" t="s">
        <v>82</v>
      </c>
      <c r="D83" s="28">
        <v>1496</v>
      </c>
      <c r="E83" s="26">
        <v>15240.8</v>
      </c>
      <c r="F83" s="28">
        <v>2545</v>
      </c>
      <c r="G83" s="27">
        <f t="shared" si="22"/>
        <v>16.698598498766472</v>
      </c>
      <c r="H83" s="48">
        <f t="shared" si="23"/>
        <v>170.12032085561498</v>
      </c>
    </row>
    <row r="84" spans="1:8" ht="31.5" x14ac:dyDescent="0.2">
      <c r="A84" s="56" t="s">
        <v>20</v>
      </c>
      <c r="B84" s="18" t="s">
        <v>4</v>
      </c>
      <c r="C84" s="19" t="s">
        <v>104</v>
      </c>
      <c r="D84" s="29">
        <f t="shared" ref="D84:F84" si="24">D85</f>
        <v>115754.7</v>
      </c>
      <c r="E84" s="29">
        <f t="shared" si="24"/>
        <v>283160.59999999998</v>
      </c>
      <c r="F84" s="29">
        <f t="shared" si="24"/>
        <v>99216.1</v>
      </c>
      <c r="G84" s="24">
        <f t="shared" si="22"/>
        <v>35.038808365288112</v>
      </c>
      <c r="H84" s="46">
        <f t="shared" si="23"/>
        <v>85.71237280214109</v>
      </c>
    </row>
    <row r="85" spans="1:8" ht="30.75" customHeight="1" x14ac:dyDescent="0.2">
      <c r="A85" s="53" t="s">
        <v>20</v>
      </c>
      <c r="B85" s="10" t="s">
        <v>3</v>
      </c>
      <c r="C85" s="11" t="s">
        <v>105</v>
      </c>
      <c r="D85" s="28">
        <v>115754.7</v>
      </c>
      <c r="E85" s="26">
        <v>283160.59999999998</v>
      </c>
      <c r="F85" s="28">
        <v>99216.1</v>
      </c>
      <c r="G85" s="27">
        <f t="shared" si="22"/>
        <v>35.038808365288112</v>
      </c>
      <c r="H85" s="48">
        <f t="shared" si="23"/>
        <v>85.71237280214109</v>
      </c>
    </row>
    <row r="86" spans="1:8" ht="42.75" customHeight="1" x14ac:dyDescent="0.2">
      <c r="A86" s="51" t="s">
        <v>27</v>
      </c>
      <c r="B86" s="4" t="s">
        <v>4</v>
      </c>
      <c r="C86" s="5" t="s">
        <v>100</v>
      </c>
      <c r="D86" s="29">
        <f t="shared" ref="D86" si="25">SUM(D87:D89)</f>
        <v>0</v>
      </c>
      <c r="E86" s="29">
        <f t="shared" ref="E86:F86" si="26">SUM(E87:E89)</f>
        <v>768969.10000000009</v>
      </c>
      <c r="F86" s="29">
        <f t="shared" si="26"/>
        <v>0</v>
      </c>
      <c r="G86" s="24">
        <f t="shared" si="22"/>
        <v>0</v>
      </c>
      <c r="H86" s="57" t="s">
        <v>111</v>
      </c>
    </row>
    <row r="87" spans="1:8" ht="45" x14ac:dyDescent="0.2">
      <c r="A87" s="47" t="s">
        <v>27</v>
      </c>
      <c r="B87" s="17" t="s">
        <v>3</v>
      </c>
      <c r="C87" s="7" t="s">
        <v>83</v>
      </c>
      <c r="D87" s="25">
        <v>0</v>
      </c>
      <c r="E87" s="26">
        <v>0</v>
      </c>
      <c r="F87" s="25">
        <v>0</v>
      </c>
      <c r="G87" s="36" t="s">
        <v>111</v>
      </c>
      <c r="H87" s="50" t="s">
        <v>111</v>
      </c>
    </row>
    <row r="88" spans="1:8" ht="15" x14ac:dyDescent="0.25">
      <c r="A88" s="47" t="s">
        <v>27</v>
      </c>
      <c r="B88" s="17" t="s">
        <v>6</v>
      </c>
      <c r="C88" s="30" t="s">
        <v>84</v>
      </c>
      <c r="D88" s="25">
        <v>0</v>
      </c>
      <c r="E88" s="26">
        <v>230475.8</v>
      </c>
      <c r="F88" s="25">
        <v>0</v>
      </c>
      <c r="G88" s="27">
        <f t="shared" ref="G88:G89" si="27">F88/E88*100</f>
        <v>0</v>
      </c>
      <c r="H88" s="50" t="s">
        <v>111</v>
      </c>
    </row>
    <row r="89" spans="1:8" ht="18" customHeight="1" thickBot="1" x14ac:dyDescent="0.25">
      <c r="A89" s="58">
        <v>14</v>
      </c>
      <c r="B89" s="59" t="s">
        <v>8</v>
      </c>
      <c r="C89" s="60" t="s">
        <v>85</v>
      </c>
      <c r="D89" s="61">
        <v>0</v>
      </c>
      <c r="E89" s="62">
        <v>538493.30000000005</v>
      </c>
      <c r="F89" s="61">
        <v>0</v>
      </c>
      <c r="G89" s="61">
        <f t="shared" si="27"/>
        <v>0</v>
      </c>
      <c r="H89" s="63" t="s">
        <v>111</v>
      </c>
    </row>
  </sheetData>
  <mergeCells count="7">
    <mergeCell ref="E3:G3"/>
    <mergeCell ref="A1:H1"/>
    <mergeCell ref="A3:A4"/>
    <mergeCell ref="B3:B4"/>
    <mergeCell ref="C3:C4"/>
    <mergeCell ref="H3:H4"/>
    <mergeCell ref="D3:D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 EV.</dc:creator>
  <cp:lastModifiedBy>Klimova EV.</cp:lastModifiedBy>
  <cp:lastPrinted>2021-09-16T08:31:20Z</cp:lastPrinted>
  <dcterms:created xsi:type="dcterms:W3CDTF">2017-11-22T08:09:54Z</dcterms:created>
  <dcterms:modified xsi:type="dcterms:W3CDTF">2021-09-16T08:34:50Z</dcterms:modified>
</cp:coreProperties>
</file>